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35" windowWidth="28800" windowHeight="15105" tabRatio="993" activeTab="1"/>
  </bookViews>
  <sheets>
    <sheet name="Planilha Afastamento" sheetId="1" r:id="rId1"/>
    <sheet name="Planilha Pontos Docentes" sheetId="2" r:id="rId2"/>
  </sheets>
  <definedNames>
    <definedName name="_xlnm.Print_Area" localSheetId="0">'Planilha Afastamento'!$B$1:$I$20</definedName>
    <definedName name="_xlnm.Print_Area" localSheetId="1">'Planilha Pontos Docentes'!$C$3:$O$69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2" l="1"/>
  <c r="O12" i="2"/>
  <c r="O64" i="2"/>
  <c r="E6" i="1"/>
  <c r="H10" i="1"/>
  <c r="N4" i="2"/>
  <c r="D4" i="2"/>
  <c r="H4" i="1"/>
  <c r="H5" i="1"/>
  <c r="H7" i="1"/>
  <c r="H8" i="1"/>
  <c r="H9" i="1"/>
  <c r="H11" i="1"/>
  <c r="H12" i="1"/>
  <c r="G18" i="1"/>
  <c r="H8" i="2"/>
  <c r="O8" i="2"/>
  <c r="J8" i="2"/>
  <c r="L8" i="2"/>
  <c r="N8" i="2"/>
  <c r="H9" i="2"/>
  <c r="J9" i="2"/>
  <c r="O9" i="2"/>
  <c r="L9" i="2"/>
  <c r="N9" i="2"/>
  <c r="H10" i="2"/>
  <c r="J10" i="2"/>
  <c r="O10" i="2"/>
  <c r="L10" i="2"/>
  <c r="N10" i="2"/>
  <c r="H11" i="2"/>
  <c r="J11" i="2"/>
  <c r="L11" i="2"/>
  <c r="N11" i="2"/>
  <c r="O11" i="2"/>
  <c r="J12" i="2"/>
  <c r="L12" i="2"/>
  <c r="N12" i="2"/>
  <c r="H13" i="2"/>
  <c r="J13" i="2"/>
  <c r="O13" i="2"/>
  <c r="L13" i="2"/>
  <c r="N13" i="2"/>
  <c r="H14" i="2"/>
  <c r="J14" i="2"/>
  <c r="O14" i="2"/>
  <c r="L14" i="2"/>
  <c r="N14" i="2"/>
  <c r="H15" i="2"/>
  <c r="O15" i="2"/>
  <c r="J15" i="2"/>
  <c r="L15" i="2"/>
  <c r="N15" i="2"/>
  <c r="H16" i="2"/>
  <c r="J16" i="2"/>
  <c r="O16" i="2"/>
  <c r="L16" i="2"/>
  <c r="N16" i="2"/>
  <c r="H17" i="2"/>
  <c r="J17" i="2"/>
  <c r="L17" i="2"/>
  <c r="N17" i="2"/>
  <c r="O17" i="2"/>
  <c r="J18" i="2"/>
  <c r="O18" i="2"/>
  <c r="L18" i="2"/>
  <c r="N18" i="2"/>
  <c r="H19" i="2"/>
  <c r="J19" i="2"/>
  <c r="O19" i="2"/>
  <c r="L19" i="2"/>
  <c r="N19" i="2"/>
  <c r="H20" i="2"/>
  <c r="O20" i="2"/>
  <c r="J20" i="2"/>
  <c r="L20" i="2"/>
  <c r="N20" i="2"/>
  <c r="H21" i="2"/>
  <c r="J21" i="2"/>
  <c r="O21" i="2"/>
  <c r="L21" i="2"/>
  <c r="N21" i="2"/>
  <c r="H22" i="2"/>
  <c r="J22" i="2"/>
  <c r="L22" i="2"/>
  <c r="N22" i="2"/>
  <c r="O22" i="2"/>
  <c r="H23" i="2"/>
  <c r="J23" i="2"/>
  <c r="O23" i="2"/>
  <c r="L23" i="2"/>
  <c r="N23" i="2"/>
  <c r="H24" i="2"/>
  <c r="J24" i="2"/>
  <c r="L24" i="2"/>
  <c r="N24" i="2"/>
  <c r="O24" i="2"/>
  <c r="H25" i="2"/>
  <c r="O25" i="2"/>
  <c r="J25" i="2"/>
  <c r="L25" i="2"/>
  <c r="N25" i="2"/>
  <c r="H26" i="2"/>
  <c r="J26" i="2"/>
  <c r="O26" i="2"/>
  <c r="L26" i="2"/>
  <c r="N26" i="2"/>
  <c r="H27" i="2"/>
  <c r="J27" i="2"/>
  <c r="O27" i="2"/>
  <c r="L27" i="2"/>
  <c r="N27" i="2"/>
  <c r="H28" i="2"/>
  <c r="O28" i="2"/>
  <c r="J28" i="2"/>
  <c r="L28" i="2"/>
  <c r="N28" i="2"/>
  <c r="H29" i="2"/>
  <c r="J29" i="2"/>
  <c r="O29" i="2"/>
  <c r="L29" i="2"/>
  <c r="N29" i="2"/>
  <c r="H30" i="2"/>
  <c r="J30" i="2"/>
  <c r="L30" i="2"/>
  <c r="N30" i="2"/>
  <c r="O30" i="2"/>
  <c r="H31" i="2"/>
  <c r="J31" i="2"/>
  <c r="O31" i="2"/>
  <c r="L31" i="2"/>
  <c r="N31" i="2"/>
  <c r="H32" i="2"/>
  <c r="J32" i="2"/>
  <c r="L32" i="2"/>
  <c r="N32" i="2"/>
  <c r="O32" i="2"/>
  <c r="H33" i="2"/>
  <c r="O33" i="2"/>
  <c r="J33" i="2"/>
  <c r="L33" i="2"/>
  <c r="N33" i="2"/>
  <c r="H34" i="2"/>
  <c r="J34" i="2"/>
  <c r="O34" i="2"/>
  <c r="L34" i="2"/>
  <c r="N34" i="2"/>
  <c r="H35" i="2"/>
  <c r="O35" i="2"/>
  <c r="J35" i="2"/>
  <c r="L35" i="2"/>
  <c r="N35" i="2"/>
  <c r="H36" i="2"/>
  <c r="O36" i="2"/>
  <c r="J36" i="2"/>
  <c r="L36" i="2"/>
  <c r="N36" i="2"/>
  <c r="H37" i="2"/>
  <c r="J37" i="2"/>
  <c r="O37" i="2"/>
  <c r="L37" i="2"/>
  <c r="N37" i="2"/>
  <c r="H38" i="2"/>
  <c r="J38" i="2"/>
  <c r="L38" i="2"/>
  <c r="N38" i="2"/>
  <c r="O38" i="2"/>
  <c r="H39" i="2"/>
  <c r="J39" i="2"/>
  <c r="O39" i="2"/>
  <c r="L39" i="2"/>
  <c r="N39" i="2"/>
  <c r="H40" i="2"/>
  <c r="J40" i="2"/>
  <c r="L40" i="2"/>
  <c r="N40" i="2"/>
  <c r="O40" i="2"/>
  <c r="H41" i="2"/>
  <c r="O41" i="2"/>
  <c r="J41" i="2"/>
  <c r="L41" i="2"/>
  <c r="N41" i="2"/>
  <c r="H42" i="2"/>
  <c r="J42" i="2"/>
  <c r="O42" i="2"/>
  <c r="L42" i="2"/>
  <c r="N42" i="2"/>
  <c r="H43" i="2"/>
  <c r="O43" i="2"/>
  <c r="J43" i="2"/>
  <c r="L43" i="2"/>
  <c r="N43" i="2"/>
  <c r="H44" i="2"/>
  <c r="O44" i="2"/>
  <c r="J44" i="2"/>
  <c r="L44" i="2"/>
  <c r="N44" i="2"/>
  <c r="H45" i="2"/>
  <c r="J45" i="2"/>
  <c r="O45" i="2"/>
  <c r="L45" i="2"/>
  <c r="N45" i="2"/>
  <c r="H46" i="2"/>
  <c r="J46" i="2"/>
  <c r="L46" i="2"/>
  <c r="N46" i="2"/>
  <c r="O46" i="2"/>
  <c r="H47" i="2"/>
  <c r="J47" i="2"/>
  <c r="O47" i="2"/>
  <c r="L47" i="2"/>
  <c r="N47" i="2"/>
  <c r="H48" i="2"/>
  <c r="J48" i="2"/>
  <c r="L48" i="2"/>
  <c r="N48" i="2"/>
  <c r="O48" i="2"/>
  <c r="H49" i="2"/>
  <c r="O49" i="2"/>
  <c r="J49" i="2"/>
  <c r="L49" i="2"/>
  <c r="N49" i="2"/>
  <c r="H50" i="2"/>
  <c r="J50" i="2"/>
  <c r="O50" i="2"/>
  <c r="L50" i="2"/>
  <c r="N50" i="2"/>
  <c r="H51" i="2"/>
  <c r="O51" i="2"/>
  <c r="J51" i="2"/>
  <c r="L51" i="2"/>
  <c r="N51" i="2"/>
  <c r="H52" i="2"/>
  <c r="O52" i="2"/>
  <c r="J52" i="2"/>
  <c r="L52" i="2"/>
  <c r="N52" i="2"/>
  <c r="H53" i="2"/>
  <c r="J53" i="2"/>
  <c r="O53" i="2"/>
  <c r="L53" i="2"/>
  <c r="N53" i="2"/>
  <c r="H54" i="2"/>
  <c r="J54" i="2"/>
  <c r="L54" i="2"/>
  <c r="N54" i="2"/>
  <c r="O54" i="2"/>
  <c r="H55" i="2"/>
  <c r="J55" i="2"/>
  <c r="O55" i="2"/>
  <c r="L55" i="2"/>
  <c r="N55" i="2"/>
  <c r="H56" i="2"/>
  <c r="O56" i="2"/>
  <c r="J56" i="2"/>
  <c r="L56" i="2"/>
  <c r="N56" i="2"/>
  <c r="H57" i="2"/>
  <c r="O57" i="2"/>
  <c r="J57" i="2"/>
  <c r="L57" i="2"/>
  <c r="N57" i="2"/>
  <c r="H58" i="2"/>
  <c r="J58" i="2"/>
  <c r="O58" i="2"/>
  <c r="L58" i="2"/>
  <c r="N58" i="2"/>
  <c r="H59" i="2"/>
  <c r="J59" i="2"/>
  <c r="L59" i="2"/>
  <c r="O59" i="2"/>
  <c r="N59" i="2"/>
  <c r="H60" i="2"/>
  <c r="O60" i="2"/>
  <c r="H6" i="1"/>
  <c r="H18" i="1"/>
  <c r="H19" i="1"/>
  <c r="J60" i="2"/>
  <c r="L60" i="2"/>
  <c r="N60" i="2"/>
  <c r="H61" i="2"/>
  <c r="J61" i="2"/>
  <c r="O61" i="2"/>
  <c r="L61" i="2"/>
  <c r="N61" i="2"/>
  <c r="H62" i="2"/>
  <c r="J62" i="2"/>
  <c r="L62" i="2"/>
  <c r="N62" i="2"/>
  <c r="O62" i="2"/>
  <c r="H63" i="2"/>
  <c r="J63" i="2"/>
  <c r="O63" i="2"/>
  <c r="L63" i="2"/>
  <c r="N63" i="2"/>
</calcChain>
</file>

<file path=xl/sharedStrings.xml><?xml version="1.0" encoding="utf-8"?>
<sst xmlns="http://schemas.openxmlformats.org/spreadsheetml/2006/main" count="185" uniqueCount="140">
  <si>
    <t>SOLICITANTE:</t>
  </si>
  <si>
    <t>DATA:</t>
  </si>
  <si>
    <t>Nº do Critério</t>
  </si>
  <si>
    <t>Critério</t>
  </si>
  <si>
    <t>Unidade</t>
  </si>
  <si>
    <t>Unidades Obtidas</t>
  </si>
  <si>
    <t>Campos Adicionais</t>
  </si>
  <si>
    <t>Fator de Ponderação</t>
  </si>
  <si>
    <t>Total</t>
  </si>
  <si>
    <t>Observações</t>
  </si>
  <si>
    <t>Projeto de Pesquisa cadastrado atualmente na Pró-Reitoria de Pesquisa e Pós-Graduação do Instituto Federal de Goiás</t>
  </si>
  <si>
    <t>Projeto</t>
  </si>
  <si>
    <t>5 pontos por projeto. Pontuação máxima de 15 pontos.</t>
  </si>
  <si>
    <t>Maior número de orientações de Iniciação Científica e/ou Trabalho de Conclusão de Curso(TCC) nos últimos três anos</t>
  </si>
  <si>
    <t>Orientação</t>
  </si>
  <si>
    <t>É dado um ponto por projeto. Pontuação máxima de 10 pontos.</t>
  </si>
  <si>
    <t>Maior pontuação média nas atividades docentes nos últimos dois anos.</t>
  </si>
  <si>
    <t>Pontos</t>
  </si>
  <si>
    <t>Será considerada pontuação da "Planilha de pontos docentes".</t>
  </si>
  <si>
    <t>Pesquisa proposta ser do interesse da inserção social do Instituto Federal de Goiás</t>
  </si>
  <si>
    <t>Sim / Não</t>
  </si>
  <si>
    <t>Sim</t>
  </si>
  <si>
    <t>Todos pontuam, todas as pesquisas são relevantes. 10 pontos.</t>
  </si>
  <si>
    <t>Número de créditos já concluídos no curso de Pós-Graduação</t>
  </si>
  <si>
    <t>Créditos</t>
  </si>
  <si>
    <r>
      <t xml:space="preserve">Fórmula: 10* minimo(número de créditos,total do programa)/total do programa. </t>
    </r>
    <r>
      <rPr>
        <b/>
        <sz val="14"/>
        <rFont val="Arial"/>
        <family val="2"/>
        <charset val="1"/>
      </rPr>
      <t>Campos adicionais: número de créditos exigidos pelo programa.</t>
    </r>
  </si>
  <si>
    <t>Regime de trabalho do docente</t>
  </si>
  <si>
    <t>20h/40h/DE</t>
  </si>
  <si>
    <t>10 pontos para 40h DE
8 pontos para 40h
3 pontos para 20h</t>
  </si>
  <si>
    <t>Tempo de serviço na Instituição</t>
  </si>
  <si>
    <t>Semestre</t>
  </si>
  <si>
    <t>1 ponto por semestre completo, relativo ao tempo de serviço.</t>
  </si>
  <si>
    <t>Estar contemplado com outro tipo de benefĩcio</t>
  </si>
  <si>
    <t>1 ponto caso não receba algum tipo de benefício. 0 pontos, caso contrário.
OBS: considera-se por benefício bolsas de incentivo à qualificação.</t>
  </si>
  <si>
    <t>Nível de Pós-Graduação</t>
  </si>
  <si>
    <t>Mestrado/
Doutorado/
Pós-doutorado</t>
  </si>
  <si>
    <t>10 pontos para mestrado, 7 pontos para doutorado e 7 pontos para pós-doutorado.</t>
  </si>
  <si>
    <t>Somatório dos Pesos</t>
  </si>
  <si>
    <t>Pontuação x Pesos</t>
  </si>
  <si>
    <t>MÉDIA PONDERADA</t>
  </si>
  <si>
    <t>Tipo de atividade</t>
  </si>
  <si>
    <t>Descrição da Atividade</t>
  </si>
  <si>
    <t>unidade</t>
  </si>
  <si>
    <t>Média de Pontos Obtidos</t>
  </si>
  <si>
    <t>Atividades realizadas</t>
  </si>
  <si>
    <t>Pontos do semestre</t>
  </si>
  <si>
    <t>Ensino</t>
  </si>
  <si>
    <t>Planejamento e Regência de Aulas</t>
  </si>
  <si>
    <t>Hora/Aula</t>
  </si>
  <si>
    <t>Número de Turmas</t>
  </si>
  <si>
    <t>Turma</t>
  </si>
  <si>
    <t>Número de Disciplinas</t>
  </si>
  <si>
    <t>Disciplina</t>
  </si>
  <si>
    <t>Autoria/Coordenação de Projeto de Ensino</t>
  </si>
  <si>
    <t>Participação em Projeto de Ensino</t>
  </si>
  <si>
    <t>Coordenação de Projeto de ensino financiado por órgão de fomento externo ao IFG / PIBID</t>
  </si>
  <si>
    <t>Orientação de estágio técnico/tecnológico</t>
  </si>
  <si>
    <t>Discente</t>
  </si>
  <si>
    <t>Supervisão de Estágio Curricular</t>
  </si>
  <si>
    <t>Curso</t>
  </si>
  <si>
    <t>Co-orientação de Trabalho de Conclusão de Curso (TCC)</t>
  </si>
  <si>
    <t>Trabalho</t>
  </si>
  <si>
    <t>Orientação de monografia de especialização</t>
  </si>
  <si>
    <t>Orientação de Dissertação de Mestrado</t>
  </si>
  <si>
    <t>Co-Orientação de Dissertação de Mestrado</t>
  </si>
  <si>
    <t>Orientação de Tese de Doutorado</t>
  </si>
  <si>
    <t>Co-Orientação de Tese de Doutorado</t>
  </si>
  <si>
    <t>Participação em Comissões de Elaboração/Revisão/Avaliação de Projetos de Cursos e Regulamentos Acadêmicos</t>
  </si>
  <si>
    <t>Comissão</t>
  </si>
  <si>
    <t>Participação em Comissões de Elaboração de Projetos de Modernização, Instalação e Supervisão de Laboratórios</t>
  </si>
  <si>
    <t>Participação em Reuniões de Colegiado do Departamento de Áreas Acadêmicas</t>
  </si>
  <si>
    <t>Reunião</t>
  </si>
  <si>
    <t>Visita técnica</t>
  </si>
  <si>
    <t>Visita</t>
  </si>
  <si>
    <t>Pesquisa</t>
  </si>
  <si>
    <t>Co-orientação de Projeto de Iniciação Científica e Tecnológica</t>
  </si>
  <si>
    <t>Participação em Projeto de Pesquisa</t>
  </si>
  <si>
    <t>Coordenação de Projeto de pesquisa financiado por órgão de fomento externo ao IFG</t>
  </si>
  <si>
    <t>Coordenação de Núcleo de Pesquisa Cadastrado no Diretório de Grupos de Pesquisa do CNPq e certificado pelo IFG</t>
  </si>
  <si>
    <t>Núcleo</t>
  </si>
  <si>
    <t>Participação em Núcleo de Pesquisa Cadastrado no Diretório de Grupos de Pesquisa do CNPq e certificado pelo IFG</t>
  </si>
  <si>
    <t>Extensão</t>
  </si>
  <si>
    <t>Planejamento e Regência de Aulas em Cursos de Formação Inicial e Continuada (FIC)</t>
  </si>
  <si>
    <t>Hora-Aula</t>
  </si>
  <si>
    <t>Planejamento e Regência de Aulas em Cursos de Bolsa Formação</t>
  </si>
  <si>
    <t>Autoria/Coordenação de Projeto de Extensão</t>
  </si>
  <si>
    <t>Coordenação de Projeto de extensão financiado por órgão de fomento externo ao IFG</t>
  </si>
  <si>
    <t>Coordenação de programas do bolsa formação</t>
  </si>
  <si>
    <t>Mês</t>
  </si>
  <si>
    <t>Participação em Projeto de Extensão</t>
  </si>
  <si>
    <t>Orientação de Projeto de Extensão</t>
  </si>
  <si>
    <t>Atividade de Gestão*</t>
  </si>
  <si>
    <t>COSIE</t>
  </si>
  <si>
    <t>Coordenação de Curso</t>
  </si>
  <si>
    <t>Coordenação Acadêmica</t>
  </si>
  <si>
    <t>Chefia de Departamento</t>
  </si>
  <si>
    <t>Gerência de Pesquisa e Extensão</t>
  </si>
  <si>
    <t>Direção de Câmpus</t>
  </si>
  <si>
    <t>Produção Acadêmica Cultural</t>
  </si>
  <si>
    <t>Artigo completo publicado em periódico arbitrado internacional, qualis A ou B</t>
  </si>
  <si>
    <t>Artigo</t>
  </si>
  <si>
    <t xml:space="preserve"> Artigo completo publicado em periódicos Qualis Nacionais A ou B</t>
  </si>
  <si>
    <t>Artigo completo publicado em periódicos nacionais (Qualis C)</t>
  </si>
  <si>
    <t>Autoria de Livro</t>
  </si>
  <si>
    <t>Livro</t>
  </si>
  <si>
    <t>Autoria de Capítulo de Livro</t>
  </si>
  <si>
    <t>Capítulo</t>
  </si>
  <si>
    <t>Trabalho completo publicado em anais de congressos</t>
  </si>
  <si>
    <t>Resumo e resumo estendido publicado em anais de congressos</t>
  </si>
  <si>
    <t>Resumo</t>
  </si>
  <si>
    <t>Apresentação de trabalho, palestra e mesa-redonda</t>
  </si>
  <si>
    <t>Produção</t>
  </si>
  <si>
    <t>Patente depositada ou registro de software</t>
  </si>
  <si>
    <t>Patente</t>
  </si>
  <si>
    <t>Obra (máximo 4 pontos)</t>
  </si>
  <si>
    <t>Mostra</t>
  </si>
  <si>
    <t>Curadoria</t>
  </si>
  <si>
    <t>Bancas</t>
  </si>
  <si>
    <t>Participação em Banca de Mestrado</t>
  </si>
  <si>
    <t>Banca</t>
  </si>
  <si>
    <t>Participação em Banca de Especialização</t>
  </si>
  <si>
    <t>Participação em Banca de TCC / Monografia</t>
  </si>
  <si>
    <t>Representa-ção</t>
  </si>
  <si>
    <t>Coordenação ou Presidência de Comissão ou outro Fórum Permanente, constituído por Portaria, com Exceção àqueles inerentes ao exercício do cargo de Chefia</t>
  </si>
  <si>
    <t>Fórum</t>
  </si>
  <si>
    <t>Participação em Conselho, Comissão ou outro Fórum ou Instância de Representação da Instituição, nomeado por Portaria</t>
  </si>
  <si>
    <t>Instância</t>
  </si>
  <si>
    <t>Paticipação em instâncias externas indicado pela Instituição, por meio de Portaria.</t>
  </si>
  <si>
    <t>Participação em Comissão Organizadora de Eventos Institucionais, nomeado por Portaria</t>
  </si>
  <si>
    <t>Organização de Eventos e outras Atividades definidas pelas  instâncias coletivas do câmpus / instituição</t>
  </si>
  <si>
    <t>SOMATÓRIO DE PONTOS</t>
  </si>
  <si>
    <t>NOTAS:</t>
  </si>
  <si>
    <t>1)Os períodos que o/a candidato estiver em cargos de Gestão as atividades inerentes à função deverao ser contabilizadas de forma estrita à pontuação do cargo.</t>
  </si>
  <si>
    <t>2)O Candidato/Candidata deverá preencher somente as células em que estão com o preenchimento na cor cinza.</t>
  </si>
  <si>
    <t>Anexo II -Tabela de pontuação para contabilização das atividades docentes dos últimos 2 anos (limitado ao período de ingresso efetivo no IFG)</t>
  </si>
  <si>
    <t>Semestre 2017-1</t>
  </si>
  <si>
    <t>Semestre 2016-2</t>
  </si>
  <si>
    <t>ANEXO I - Planilha de critérios para afastamento para qualificação docente semestre 2018/1</t>
  </si>
  <si>
    <t>Semestre  2016-1</t>
  </si>
  <si>
    <t>Semestre 2017-2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</si>
</sst>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&quot;??_);_(@_)"/>
  </numFmts>
  <fonts count="24" x14ac:knownFonts="1">
    <font>
      <sz val="10"/>
      <name val="Arial"/>
      <family val="2"/>
      <charset val="1"/>
    </font>
    <font>
      <sz val="28"/>
      <name val="Arial"/>
      <family val="2"/>
    </font>
    <font>
      <b/>
      <sz val="22"/>
      <name val="Arial"/>
      <family val="2"/>
      <charset val="1"/>
    </font>
    <font>
      <b/>
      <sz val="20"/>
      <name val="Arial"/>
      <family val="2"/>
      <charset val="1"/>
    </font>
    <font>
      <b/>
      <sz val="18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sz val="18"/>
      <name val="Arial"/>
      <family val="2"/>
      <charset val="1"/>
    </font>
    <font>
      <b/>
      <u/>
      <sz val="18"/>
      <name val="Arial"/>
      <family val="2"/>
      <charset val="1"/>
    </font>
    <font>
      <u/>
      <sz val="18"/>
      <name val="Arial"/>
      <family val="2"/>
      <charset val="1"/>
    </font>
    <font>
      <b/>
      <sz val="14"/>
      <name val="Arial"/>
      <family val="2"/>
      <charset val="1"/>
    </font>
    <font>
      <u/>
      <sz val="14"/>
      <name val="Arial"/>
      <family val="2"/>
      <charset val="1"/>
    </font>
    <font>
      <sz val="12"/>
      <name val="Arial"/>
      <family val="2"/>
      <charset val="1"/>
    </font>
    <font>
      <u/>
      <sz val="12"/>
      <name val="Arial"/>
      <family val="2"/>
      <charset val="1"/>
    </font>
    <font>
      <b/>
      <sz val="16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b/>
      <sz val="28"/>
      <name val="Arial"/>
      <family val="2"/>
    </font>
    <font>
      <b/>
      <u/>
      <sz val="14"/>
      <name val="Arial"/>
      <family val="2"/>
      <charset val="1"/>
    </font>
    <font>
      <u/>
      <sz val="11"/>
      <name val="Arial"/>
      <family val="2"/>
      <charset val="1"/>
    </font>
    <font>
      <b/>
      <sz val="10"/>
      <color indexed="53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50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19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57"/>
        <bgColor indexed="21"/>
      </patternFill>
    </fill>
    <fill>
      <patternFill patternType="solid">
        <fgColor indexed="26"/>
        <bgColor indexed="9"/>
      </patternFill>
    </fill>
  </fills>
  <borders count="64">
    <border>
      <left/>
      <right/>
      <top/>
      <bottom/>
      <diagonal/>
    </border>
    <border>
      <left/>
      <right/>
      <top style="medium">
        <color indexed="59"/>
      </top>
      <bottom style="medium">
        <color indexed="59"/>
      </bottom>
      <diagonal/>
    </border>
    <border>
      <left/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medium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medium">
        <color indexed="59"/>
      </left>
      <right/>
      <top style="medium">
        <color indexed="59"/>
      </top>
      <bottom/>
      <diagonal/>
    </border>
    <border>
      <left/>
      <right/>
      <top style="medium">
        <color indexed="59"/>
      </top>
      <bottom/>
      <diagonal/>
    </border>
    <border>
      <left/>
      <right style="medium">
        <color indexed="59"/>
      </right>
      <top style="medium">
        <color indexed="59"/>
      </top>
      <bottom/>
      <diagonal/>
    </border>
    <border>
      <left style="medium">
        <color indexed="59"/>
      </left>
      <right/>
      <top/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 style="medium">
        <color indexed="59"/>
      </left>
      <right/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hair">
        <color indexed="63"/>
      </bottom>
      <diagonal/>
    </border>
    <border>
      <left style="thin">
        <color indexed="63"/>
      </left>
      <right/>
      <top style="medium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medium">
        <color indexed="63"/>
      </top>
      <bottom style="hair">
        <color indexed="63"/>
      </bottom>
      <diagonal/>
    </border>
    <border>
      <left style="hair">
        <color indexed="63"/>
      </left>
      <right/>
      <top style="medium">
        <color indexed="63"/>
      </top>
      <bottom style="hair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hair">
        <color indexed="63"/>
      </bottom>
      <diagonal/>
    </border>
    <border>
      <left style="medium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3"/>
      </left>
      <right style="medium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3"/>
      </left>
      <right style="thin">
        <color indexed="63"/>
      </right>
      <top style="hair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medium">
        <color indexed="63"/>
      </bottom>
      <diagonal/>
    </border>
    <border>
      <left style="thin">
        <color indexed="63"/>
      </left>
      <right/>
      <top style="hair">
        <color indexed="63"/>
      </top>
      <bottom style="medium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medium">
        <color indexed="63"/>
      </bottom>
      <diagonal/>
    </border>
    <border>
      <left style="hair">
        <color indexed="63"/>
      </left>
      <right/>
      <top style="hair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hair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hair">
        <color indexed="63"/>
      </bottom>
      <diagonal/>
    </border>
    <border>
      <left style="medium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3"/>
      </left>
      <right/>
      <top style="hair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/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 style="hair">
        <color indexed="63"/>
      </left>
      <right/>
      <top style="hair">
        <color indexed="63"/>
      </top>
      <bottom/>
      <diagonal/>
    </border>
    <border>
      <left style="medium">
        <color indexed="63"/>
      </left>
      <right style="medium">
        <color indexed="63"/>
      </right>
      <top style="hair">
        <color indexed="63"/>
      </top>
      <bottom/>
      <diagonal/>
    </border>
    <border>
      <left style="medium">
        <color indexed="63"/>
      </left>
      <right style="thin">
        <color indexed="63"/>
      </right>
      <top style="hair">
        <color indexed="63"/>
      </top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thin">
        <color indexed="59"/>
      </left>
      <right style="medium">
        <color indexed="59"/>
      </right>
      <top/>
      <bottom style="hair">
        <color indexed="59"/>
      </bottom>
      <diagonal/>
    </border>
    <border>
      <left style="thin">
        <color indexed="59"/>
      </left>
      <right style="medium">
        <color indexed="59"/>
      </right>
      <top style="hair">
        <color indexed="59"/>
      </top>
      <bottom style="hair">
        <color indexed="59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2">
    <xf numFmtId="0" fontId="0" fillId="0" borderId="0"/>
    <xf numFmtId="0" fontId="22" fillId="0" borderId="0"/>
  </cellStyleXfs>
  <cellXfs count="123">
    <xf numFmtId="0" fontId="0" fillId="0" borderId="0" xfId="0"/>
    <xf numFmtId="0" fontId="0" fillId="0" borderId="0" xfId="0" applyBorder="1"/>
    <xf numFmtId="0" fontId="3" fillId="0" borderId="1" xfId="0" applyFont="1" applyBorder="1" applyAlignment="1" applyProtection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1" fontId="8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4" xfId="0" applyFont="1" applyBorder="1"/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12" fillId="0" borderId="13" xfId="0" applyFont="1" applyBorder="1"/>
    <xf numFmtId="0" fontId="12" fillId="0" borderId="0" xfId="0" applyFont="1" applyBorder="1"/>
    <xf numFmtId="0" fontId="4" fillId="3" borderId="15" xfId="1" applyFont="1" applyFill="1" applyBorder="1" applyAlignment="1">
      <alignment horizontal="center" vertical="center" wrapText="1"/>
    </xf>
    <xf numFmtId="0" fontId="4" fillId="0" borderId="14" xfId="0" applyFont="1" applyBorder="1"/>
    <xf numFmtId="0" fontId="13" fillId="0" borderId="0" xfId="0" applyFont="1" applyBorder="1"/>
    <xf numFmtId="0" fontId="4" fillId="4" borderId="16" xfId="0" applyFont="1" applyFill="1" applyBorder="1" applyAlignment="1">
      <alignment horizontal="center"/>
    </xf>
    <xf numFmtId="2" fontId="4" fillId="4" borderId="17" xfId="0" applyNumberFormat="1" applyFont="1" applyFill="1" applyBorder="1" applyAlignment="1">
      <alignment horizontal="center"/>
    </xf>
    <xf numFmtId="2" fontId="4" fillId="0" borderId="18" xfId="0" applyNumberFormat="1" applyFont="1" applyBorder="1" applyAlignment="1">
      <alignment horizontal="left"/>
    </xf>
    <xf numFmtId="0" fontId="0" fillId="0" borderId="13" xfId="0" applyBorder="1"/>
    <xf numFmtId="2" fontId="3" fillId="5" borderId="15" xfId="1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5" fillId="0" borderId="0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right" vertical="center"/>
    </xf>
    <xf numFmtId="164" fontId="14" fillId="0" borderId="1" xfId="0" applyNumberFormat="1" applyFont="1" applyBorder="1" applyAlignment="1" applyProtection="1">
      <alignment horizontal="right" vertical="center"/>
    </xf>
    <xf numFmtId="0" fontId="0" fillId="0" borderId="0" xfId="0" applyFont="1" applyBorder="1"/>
    <xf numFmtId="0" fontId="10" fillId="3" borderId="23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6" fillId="0" borderId="26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center" vertical="center" wrapText="1"/>
    </xf>
    <xf numFmtId="2" fontId="16" fillId="0" borderId="28" xfId="1" applyNumberFormat="1" applyFont="1" applyBorder="1" applyAlignment="1">
      <alignment horizontal="center" vertical="center" wrapText="1"/>
    </xf>
    <xf numFmtId="2" fontId="6" fillId="2" borderId="28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30" xfId="1" applyNumberFormat="1" applyFont="1" applyBorder="1" applyAlignment="1">
      <alignment horizontal="center" vertical="center" wrapText="1"/>
    </xf>
    <xf numFmtId="2" fontId="14" fillId="6" borderId="31" xfId="0" applyNumberFormat="1" applyFont="1" applyFill="1" applyBorder="1" applyAlignment="1">
      <alignment horizontal="center" vertical="center"/>
    </xf>
    <xf numFmtId="0" fontId="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center" vertical="center" wrapText="1"/>
    </xf>
    <xf numFmtId="2" fontId="16" fillId="0" borderId="34" xfId="1" applyNumberFormat="1" applyFont="1" applyBorder="1" applyAlignment="1">
      <alignment horizontal="center" vertical="center" wrapText="1"/>
    </xf>
    <xf numFmtId="2" fontId="6" fillId="2" borderId="34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35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0" fillId="0" borderId="36" xfId="1" applyNumberFormat="1" applyFont="1" applyBorder="1" applyAlignment="1">
      <alignment horizontal="center" vertical="center" wrapText="1"/>
    </xf>
    <xf numFmtId="2" fontId="14" fillId="6" borderId="37" xfId="0" applyNumberFormat="1" applyFont="1" applyFill="1" applyBorder="1" applyAlignment="1">
      <alignment horizontal="center" vertical="center"/>
    </xf>
    <xf numFmtId="2" fontId="20" fillId="0" borderId="34" xfId="1" applyNumberFormat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center" vertical="center" wrapText="1"/>
    </xf>
    <xf numFmtId="2" fontId="16" fillId="0" borderId="40" xfId="1" applyNumberFormat="1" applyFont="1" applyBorder="1" applyAlignment="1">
      <alignment horizontal="center" vertical="center" wrapText="1"/>
    </xf>
    <xf numFmtId="2" fontId="6" fillId="2" borderId="40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4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4" fillId="6" borderId="43" xfId="0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6" fillId="0" borderId="44" xfId="1" applyFont="1" applyBorder="1" applyAlignment="1">
      <alignment horizontal="left" vertical="center" wrapText="1"/>
    </xf>
    <xf numFmtId="0" fontId="6" fillId="0" borderId="45" xfId="1" applyFont="1" applyBorder="1" applyAlignment="1">
      <alignment horizontal="left" vertical="center" wrapText="1"/>
    </xf>
    <xf numFmtId="0" fontId="6" fillId="0" borderId="46" xfId="1" applyFont="1" applyBorder="1" applyAlignment="1">
      <alignment horizontal="left" vertical="center" wrapText="1"/>
    </xf>
    <xf numFmtId="0" fontId="6" fillId="0" borderId="32" xfId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16" fillId="0" borderId="47" xfId="1" applyFont="1" applyBorder="1" applyAlignment="1">
      <alignment horizontal="center" vertical="center" wrapText="1"/>
    </xf>
    <xf numFmtId="2" fontId="16" fillId="0" borderId="48" xfId="1" applyNumberFormat="1" applyFont="1" applyBorder="1" applyAlignment="1">
      <alignment horizontal="center" vertical="center" wrapText="1"/>
    </xf>
    <xf numFmtId="2" fontId="6" fillId="2" borderId="48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49" xfId="1" applyNumberFormat="1" applyFont="1" applyBorder="1" applyAlignment="1">
      <alignment horizontal="center" vertical="center" wrapText="1"/>
    </xf>
    <xf numFmtId="2" fontId="10" fillId="0" borderId="50" xfId="1" applyNumberFormat="1" applyFont="1" applyBorder="1" applyAlignment="1">
      <alignment horizontal="center" vertical="center" wrapText="1"/>
    </xf>
    <xf numFmtId="2" fontId="14" fillId="6" borderId="51" xfId="0" applyNumberFormat="1" applyFont="1" applyFill="1" applyBorder="1" applyAlignment="1">
      <alignment horizontal="center" vertical="center"/>
    </xf>
    <xf numFmtId="0" fontId="6" fillId="0" borderId="52" xfId="1" applyFont="1" applyBorder="1" applyAlignment="1">
      <alignment horizontal="left" vertical="center" wrapText="1"/>
    </xf>
    <xf numFmtId="2" fontId="16" fillId="0" borderId="39" xfId="1" applyNumberFormat="1" applyFont="1" applyBorder="1" applyAlignment="1">
      <alignment horizontal="center" vertical="center" wrapText="1"/>
    </xf>
    <xf numFmtId="2" fontId="16" fillId="0" borderId="33" xfId="1" applyNumberFormat="1" applyFont="1" applyBorder="1" applyAlignment="1">
      <alignment horizontal="center" vertical="center" wrapText="1"/>
    </xf>
    <xf numFmtId="2" fontId="4" fillId="7" borderId="53" xfId="0" applyNumberFormat="1" applyFont="1" applyFill="1" applyBorder="1" applyAlignment="1">
      <alignment horizontal="center" vertical="center"/>
    </xf>
    <xf numFmtId="2" fontId="15" fillId="0" borderId="0" xfId="1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 applyProtection="1">
      <alignment horizontal="center" vertical="center" wrapText="1"/>
    </xf>
    <xf numFmtId="0" fontId="6" fillId="0" borderId="54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10" fillId="0" borderId="5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2" fontId="7" fillId="0" borderId="9" xfId="0" applyNumberFormat="1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2" fontId="4" fillId="0" borderId="9" xfId="0" applyNumberFormat="1" applyFont="1" applyBorder="1" applyAlignment="1" applyProtection="1">
      <alignment horizontal="center" vertical="center" wrapText="1"/>
    </xf>
    <xf numFmtId="0" fontId="1" fillId="8" borderId="0" xfId="0" applyFont="1" applyFill="1" applyBorder="1" applyAlignment="1">
      <alignment horizontal="center"/>
    </xf>
    <xf numFmtId="0" fontId="2" fillId="0" borderId="22" xfId="0" applyFont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14" fillId="0" borderId="56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8" fillId="8" borderId="0" xfId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 applyProtection="1">
      <alignment horizontal="left" vertical="center"/>
    </xf>
    <xf numFmtId="14" fontId="14" fillId="0" borderId="2" xfId="0" applyNumberFormat="1" applyFont="1" applyBorder="1" applyAlignment="1" applyProtection="1">
      <alignment horizontal="center" vertical="center"/>
    </xf>
    <xf numFmtId="0" fontId="14" fillId="3" borderId="56" xfId="1" applyFont="1" applyFill="1" applyBorder="1" applyAlignment="1">
      <alignment horizontal="center" vertical="center" wrapText="1"/>
    </xf>
    <xf numFmtId="0" fontId="14" fillId="3" borderId="60" xfId="1" applyFont="1" applyFill="1" applyBorder="1" applyAlignment="1">
      <alignment horizontal="center" vertical="center" wrapText="1"/>
    </xf>
    <xf numFmtId="0" fontId="14" fillId="3" borderId="61" xfId="1" applyFont="1" applyFill="1" applyBorder="1" applyAlignment="1">
      <alignment horizontal="center" vertical="center" wrapText="1"/>
    </xf>
    <xf numFmtId="0" fontId="14" fillId="3" borderId="62" xfId="1" applyFont="1" applyFill="1" applyBorder="1" applyAlignment="1">
      <alignment horizontal="center" vertical="center" wrapText="1"/>
    </xf>
    <xf numFmtId="0" fontId="14" fillId="3" borderId="63" xfId="1" applyFont="1" applyFill="1" applyBorder="1" applyAlignment="1">
      <alignment horizontal="center" vertical="center" wrapText="1"/>
    </xf>
    <xf numFmtId="0" fontId="14" fillId="3" borderId="57" xfId="1" applyFont="1" applyFill="1" applyBorder="1" applyAlignment="1">
      <alignment horizontal="center" vertical="center" wrapText="1"/>
    </xf>
    <xf numFmtId="0" fontId="14" fillId="3" borderId="58" xfId="1" applyFont="1" applyFill="1" applyBorder="1" applyAlignment="1">
      <alignment horizontal="center" vertical="center" wrapText="1"/>
    </xf>
    <xf numFmtId="0" fontId="14" fillId="0" borderId="59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 wrapText="1"/>
    </xf>
    <xf numFmtId="0" fontId="14" fillId="0" borderId="56" xfId="1" applyFont="1" applyBorder="1" applyAlignment="1">
      <alignment horizontal="right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7933C"/>
      <rgbColor rgb="00800080"/>
      <rgbColor rgb="0000B050"/>
      <rgbColor rgb="00C3D69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12121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IV36"/>
  <sheetViews>
    <sheetView view="pageBreakPreview" zoomScale="60" zoomScaleNormal="55" workbookViewId="0">
      <selection activeCell="E4" sqref="E4"/>
    </sheetView>
  </sheetViews>
  <sheetFormatPr defaultColWidth="11.42578125" defaultRowHeight="12.75" x14ac:dyDescent="0.2"/>
  <cols>
    <col min="1" max="1" width="7" style="1" customWidth="1"/>
    <col min="2" max="2" width="23.140625" style="1" customWidth="1"/>
    <col min="3" max="3" width="49.85546875" style="1" customWidth="1"/>
    <col min="4" max="4" width="21.7109375" style="1" customWidth="1"/>
    <col min="5" max="5" width="24.42578125" style="1" customWidth="1"/>
    <col min="6" max="6" width="31.85546875" style="1" customWidth="1"/>
    <col min="7" max="7" width="34.42578125" style="1" customWidth="1"/>
    <col min="8" max="8" width="21.28515625" style="1" customWidth="1"/>
    <col min="9" max="9" width="103" style="1" customWidth="1"/>
    <col min="10" max="16384" width="11.42578125" style="1"/>
  </cols>
  <sheetData>
    <row r="1" spans="1:256" ht="63" customHeight="1" x14ac:dyDescent="0.45">
      <c r="B1" s="105" t="s">
        <v>137</v>
      </c>
      <c r="C1" s="105"/>
      <c r="D1" s="105"/>
      <c r="E1" s="105"/>
      <c r="F1" s="105"/>
      <c r="G1" s="105"/>
      <c r="H1" s="105"/>
      <c r="I1" s="105"/>
    </row>
    <row r="2" spans="1:256" ht="27.75" x14ac:dyDescent="0.2">
      <c r="A2"/>
      <c r="B2" s="106" t="s">
        <v>0</v>
      </c>
      <c r="C2" s="106"/>
      <c r="D2" s="107"/>
      <c r="E2" s="107"/>
      <c r="F2" s="107"/>
      <c r="G2" s="107"/>
      <c r="H2" s="2" t="s">
        <v>1</v>
      </c>
      <c r="I2" s="10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81" customHeight="1" x14ac:dyDescent="0.2">
      <c r="A3"/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81" x14ac:dyDescent="0.2">
      <c r="B4" s="6">
        <v>1</v>
      </c>
      <c r="C4" s="7" t="s">
        <v>10</v>
      </c>
      <c r="D4" s="8" t="s">
        <v>11</v>
      </c>
      <c r="E4" s="9"/>
      <c r="F4" s="100"/>
      <c r="G4" s="96">
        <v>1</v>
      </c>
      <c r="H4" s="91">
        <f>MIN(5*E4,10)</f>
        <v>0</v>
      </c>
      <c r="I4" s="92" t="s">
        <v>12</v>
      </c>
    </row>
    <row r="5" spans="1:256" ht="96" customHeight="1" x14ac:dyDescent="0.2">
      <c r="A5"/>
      <c r="B5" s="10">
        <v>2</v>
      </c>
      <c r="C5" s="11" t="s">
        <v>13</v>
      </c>
      <c r="D5" s="12" t="s">
        <v>14</v>
      </c>
      <c r="E5" s="13"/>
      <c r="F5" s="101"/>
      <c r="G5" s="97">
        <v>1</v>
      </c>
      <c r="H5" s="98">
        <f>MIN(1*E5,10)</f>
        <v>0</v>
      </c>
      <c r="I5" s="93" t="s">
        <v>15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00.5" customHeight="1" x14ac:dyDescent="0.2">
      <c r="B6" s="10">
        <v>3</v>
      </c>
      <c r="C6" s="11" t="s">
        <v>16</v>
      </c>
      <c r="D6" s="12" t="s">
        <v>17</v>
      </c>
      <c r="E6" s="104">
        <f>'Planilha Pontos Docentes'!O64</f>
        <v>0</v>
      </c>
      <c r="F6" s="101"/>
      <c r="G6" s="99">
        <v>7</v>
      </c>
      <c r="H6" s="98">
        <f>E6</f>
        <v>0</v>
      </c>
      <c r="I6" s="94" t="s">
        <v>18</v>
      </c>
    </row>
    <row r="7" spans="1:256" ht="60.75" x14ac:dyDescent="0.2">
      <c r="A7"/>
      <c r="B7" s="10">
        <v>4</v>
      </c>
      <c r="C7" s="11" t="s">
        <v>19</v>
      </c>
      <c r="D7" s="12" t="s">
        <v>20</v>
      </c>
      <c r="E7" s="13" t="s">
        <v>21</v>
      </c>
      <c r="F7" s="102"/>
      <c r="G7" s="99">
        <v>1</v>
      </c>
      <c r="H7" s="98">
        <f>IF(E7="Sim",10,0)</f>
        <v>10</v>
      </c>
      <c r="I7" s="93" t="s">
        <v>22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59.25" customHeight="1" x14ac:dyDescent="0.2">
      <c r="B8" s="10">
        <v>5</v>
      </c>
      <c r="C8" s="11" t="s">
        <v>23</v>
      </c>
      <c r="D8" s="12" t="s">
        <v>24</v>
      </c>
      <c r="E8" s="14"/>
      <c r="F8" s="15"/>
      <c r="G8" s="99">
        <v>2</v>
      </c>
      <c r="H8" s="98">
        <f>IF(E8="",0,(MIN(10,10*(MIN(F8,E8)/F8))))</f>
        <v>0</v>
      </c>
      <c r="I8" s="95" t="s">
        <v>25</v>
      </c>
    </row>
    <row r="9" spans="1:256" ht="54" x14ac:dyDescent="0.2">
      <c r="A9"/>
      <c r="B9" s="10">
        <v>6</v>
      </c>
      <c r="C9" s="11" t="s">
        <v>26</v>
      </c>
      <c r="D9" s="12" t="s">
        <v>27</v>
      </c>
      <c r="E9" s="14"/>
      <c r="F9" s="101"/>
      <c r="G9" s="97">
        <v>1</v>
      </c>
      <c r="H9" s="98">
        <f>IF(E9="DE",10,IF(E9="40h",8,IF(E9="20h",3,0)))</f>
        <v>0</v>
      </c>
      <c r="I9" s="95" t="s">
        <v>28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53.85" customHeight="1" x14ac:dyDescent="0.2">
      <c r="B10" s="10">
        <v>7</v>
      </c>
      <c r="C10" s="11" t="s">
        <v>29</v>
      </c>
      <c r="D10" s="12" t="s">
        <v>30</v>
      </c>
      <c r="E10" s="14"/>
      <c r="F10" s="101"/>
      <c r="G10" s="99">
        <v>10</v>
      </c>
      <c r="H10" s="98">
        <f>IF(E10="",0,E10)</f>
        <v>0</v>
      </c>
      <c r="I10" s="93" t="s">
        <v>31</v>
      </c>
    </row>
    <row r="11" spans="1:256" ht="40.5" x14ac:dyDescent="0.2">
      <c r="A11"/>
      <c r="B11" s="10">
        <v>8</v>
      </c>
      <c r="C11" s="11" t="s">
        <v>32</v>
      </c>
      <c r="D11" s="12" t="s">
        <v>20</v>
      </c>
      <c r="E11" s="13"/>
      <c r="F11" s="101"/>
      <c r="G11" s="99">
        <v>1</v>
      </c>
      <c r="H11" s="98">
        <f>IF(E11="Não",1,0)</f>
        <v>0</v>
      </c>
      <c r="I11" s="95" t="s">
        <v>33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54" x14ac:dyDescent="0.2">
      <c r="B12" s="10">
        <v>9</v>
      </c>
      <c r="C12" s="11" t="s">
        <v>34</v>
      </c>
      <c r="D12" s="16" t="s">
        <v>35</v>
      </c>
      <c r="E12" s="14"/>
      <c r="F12" s="101"/>
      <c r="G12" s="99">
        <v>3</v>
      </c>
      <c r="H12" s="98">
        <f>IF(E12="Mestrado",10,IF(E12="Doutorado",7,IF(E12="Pós-doutorado",7,0)))</f>
        <v>0</v>
      </c>
      <c r="I12" s="93" t="s">
        <v>36</v>
      </c>
    </row>
    <row r="13" spans="1:256" ht="123" customHeight="1" x14ac:dyDescent="0.25">
      <c r="B13" s="17"/>
      <c r="C13" s="18"/>
      <c r="D13" s="18"/>
      <c r="E13" s="18"/>
      <c r="F13" s="18"/>
      <c r="G13" s="19"/>
      <c r="H13" s="20"/>
      <c r="I13" s="21"/>
    </row>
    <row r="14" spans="1:256" ht="17.45" customHeight="1" x14ac:dyDescent="0.25">
      <c r="B14" s="22"/>
      <c r="C14" s="23"/>
      <c r="D14" s="23"/>
      <c r="E14" s="24"/>
      <c r="F14" s="24"/>
      <c r="G14"/>
      <c r="H14" s="23"/>
      <c r="I14" s="25"/>
    </row>
    <row r="15" spans="1:256" ht="17.45" customHeight="1" x14ac:dyDescent="0.25">
      <c r="B15" s="26"/>
      <c r="C15" s="27"/>
      <c r="D15" s="24"/>
      <c r="E15" s="24"/>
      <c r="F15" s="24"/>
      <c r="G15"/>
      <c r="H15" s="23"/>
      <c r="I15" s="25"/>
    </row>
    <row r="16" spans="1:256" ht="17.45" customHeight="1" x14ac:dyDescent="0.25">
      <c r="B16" s="28"/>
      <c r="C16" s="24"/>
      <c r="D16" s="24"/>
      <c r="E16" s="24"/>
      <c r="F16" s="24"/>
      <c r="G16" s="24"/>
      <c r="H16" s="23"/>
      <c r="I16" s="25"/>
    </row>
    <row r="17" spans="2:9" ht="46.5" x14ac:dyDescent="0.35">
      <c r="B17" s="29"/>
      <c r="C17" s="30"/>
      <c r="D17" s="30"/>
      <c r="E17" s="30"/>
      <c r="F17"/>
      <c r="G17" s="31" t="s">
        <v>37</v>
      </c>
      <c r="H17" s="31" t="s">
        <v>38</v>
      </c>
      <c r="I17" s="32"/>
    </row>
    <row r="18" spans="2:9" ht="29.85" customHeight="1" x14ac:dyDescent="0.35">
      <c r="B18" s="29"/>
      <c r="C18" s="33"/>
      <c r="D18" s="30"/>
      <c r="E18" s="30"/>
      <c r="F18"/>
      <c r="G18" s="34">
        <f>SUM(G4:G12)</f>
        <v>27</v>
      </c>
      <c r="H18" s="35">
        <f>SUMPRODUCT(H4:H12,G4:G12)</f>
        <v>10</v>
      </c>
      <c r="I18" s="36"/>
    </row>
    <row r="19" spans="2:9" ht="46.5" x14ac:dyDescent="0.2">
      <c r="B19" s="37"/>
      <c r="C19"/>
      <c r="D19"/>
      <c r="E19"/>
      <c r="F19"/>
      <c r="G19" s="31" t="s">
        <v>39</v>
      </c>
      <c r="H19" s="38">
        <f>H18/G18</f>
        <v>0.37037037037037035</v>
      </c>
      <c r="I19" s="39"/>
    </row>
    <row r="20" spans="2:9" ht="46.5" customHeight="1" x14ac:dyDescent="0.2">
      <c r="B20" s="40"/>
      <c r="C20" s="41"/>
      <c r="D20" s="41"/>
      <c r="E20" s="41"/>
      <c r="F20" s="41"/>
      <c r="G20" s="41"/>
      <c r="H20" s="41"/>
      <c r="I20" s="42"/>
    </row>
    <row r="21" spans="2:9" x14ac:dyDescent="0.2">
      <c r="G21"/>
    </row>
    <row r="22" spans="2:9" x14ac:dyDescent="0.2">
      <c r="G22"/>
    </row>
    <row r="23" spans="2:9" x14ac:dyDescent="0.2">
      <c r="G23"/>
    </row>
    <row r="24" spans="2:9" x14ac:dyDescent="0.2">
      <c r="G24"/>
    </row>
    <row r="25" spans="2:9" x14ac:dyDescent="0.2">
      <c r="G25"/>
    </row>
    <row r="26" spans="2:9" x14ac:dyDescent="0.2">
      <c r="G26"/>
    </row>
    <row r="27" spans="2:9" x14ac:dyDescent="0.2">
      <c r="G27"/>
    </row>
    <row r="28" spans="2:9" x14ac:dyDescent="0.2">
      <c r="G28"/>
    </row>
    <row r="29" spans="2:9" x14ac:dyDescent="0.2">
      <c r="G29"/>
    </row>
    <row r="30" spans="2:9" x14ac:dyDescent="0.2">
      <c r="G30"/>
    </row>
    <row r="31" spans="2:9" x14ac:dyDescent="0.2">
      <c r="G31"/>
    </row>
    <row r="32" spans="2:9" x14ac:dyDescent="0.2">
      <c r="G32"/>
    </row>
    <row r="33" spans="7:7" x14ac:dyDescent="0.2">
      <c r="G33"/>
    </row>
    <row r="34" spans="7:7" ht="12.75" customHeight="1" x14ac:dyDescent="0.2">
      <c r="G34"/>
    </row>
    <row r="35" spans="7:7" ht="13.5" customHeight="1" x14ac:dyDescent="0.2">
      <c r="G35"/>
    </row>
    <row r="36" spans="7:7" x14ac:dyDescent="0.2">
      <c r="G36"/>
    </row>
  </sheetData>
  <sheetProtection password="CDAA" sheet="1" objects="1" scenarios="1" selectLockedCells="1"/>
  <mergeCells count="3">
    <mergeCell ref="B1:I1"/>
    <mergeCell ref="B2:C2"/>
    <mergeCell ref="D2:G2"/>
  </mergeCells>
  <phoneticPr fontId="23" type="noConversion"/>
  <printOptions horizontalCentered="1" verticalCentered="1"/>
  <pageMargins left="0.39374999999999999" right="0.78749999999999998" top="1.1812499999999999" bottom="0.78749999999999998" header="1.1812499999999999" footer="0.51180555555555551"/>
  <pageSetup paperSize="9" scale="31" orientation="portrait" useFirstPageNumber="1" horizontalDpi="300" verticalDpi="300" r:id="rId1"/>
  <headerFooter alignWithMargins="0">
    <oddHeader>&amp;CMINISTÉRIO DA EDUCAÇÃO
 SECRETARIA DE EDUCAÇÃO PROFISSIONAL E TECNOLÓGICA
 INSTITUTO FEDERAL DE &amp;9EDUCAÇÃO, CIÊNCIA E TECNOLOGIA DE GOIÁS
 DEPARTAMENTO DE ÁREAS ACADÊMICAS
 CÂMPUS FORMOSA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IV68"/>
  <sheetViews>
    <sheetView tabSelected="1" view="pageBreakPreview" zoomScale="68" zoomScaleNormal="68" zoomScaleSheetLayoutView="68" workbookViewId="0">
      <selection activeCell="G9" sqref="G9"/>
    </sheetView>
  </sheetViews>
  <sheetFormatPr defaultColWidth="11.42578125" defaultRowHeight="15" x14ac:dyDescent="0.2"/>
  <cols>
    <col min="1" max="2" width="11.42578125" style="1"/>
    <col min="3" max="3" width="20.140625" style="43" customWidth="1"/>
    <col min="4" max="4" width="77.85546875" style="43" customWidth="1"/>
    <col min="5" max="5" width="19.85546875" style="43" customWidth="1"/>
    <col min="6" max="6" width="21.85546875" style="43" customWidth="1"/>
    <col min="7" max="14" width="15.85546875" style="43" customWidth="1"/>
    <col min="15" max="15" width="12.85546875" style="44" customWidth="1"/>
    <col min="16" max="16384" width="11.42578125" style="1"/>
  </cols>
  <sheetData>
    <row r="1" spans="1:256" ht="22.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39" customHeight="1" x14ac:dyDescent="0.2">
      <c r="A2"/>
      <c r="B2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69.75" customHeight="1" x14ac:dyDescent="0.2">
      <c r="A3"/>
      <c r="B3"/>
      <c r="C3" s="110" t="s">
        <v>134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41.25" customHeight="1" x14ac:dyDescent="0.2">
      <c r="A4"/>
      <c r="B4"/>
      <c r="C4" s="45" t="s">
        <v>0</v>
      </c>
      <c r="D4" s="111">
        <f>'Planilha Afastamento'!D2:G2</f>
        <v>0</v>
      </c>
      <c r="E4" s="111"/>
      <c r="F4" s="111"/>
      <c r="G4" s="111"/>
      <c r="H4" s="111"/>
      <c r="I4" s="111"/>
      <c r="J4" s="111"/>
      <c r="K4" s="111"/>
      <c r="L4" s="111"/>
      <c r="M4" s="46" t="s">
        <v>1</v>
      </c>
      <c r="N4" s="112" t="str">
        <f>IF('Planilha Afastamento'!I2, 'Planilha Afastamento'!I2, "")</f>
        <v/>
      </c>
      <c r="O4" s="112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5.25" customHeight="1" x14ac:dyDescent="0.2">
      <c r="A5"/>
      <c r="B5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44.25" customHeight="1" x14ac:dyDescent="0.2">
      <c r="A6"/>
      <c r="B6"/>
      <c r="C6" s="113" t="s">
        <v>40</v>
      </c>
      <c r="D6" s="114" t="s">
        <v>41</v>
      </c>
      <c r="E6" s="115" t="s">
        <v>42</v>
      </c>
      <c r="F6" s="116" t="s">
        <v>7</v>
      </c>
      <c r="G6" s="117" t="s">
        <v>138</v>
      </c>
      <c r="H6" s="117"/>
      <c r="I6" s="117" t="s">
        <v>136</v>
      </c>
      <c r="J6" s="117"/>
      <c r="K6" s="118" t="s">
        <v>135</v>
      </c>
      <c r="L6" s="118"/>
      <c r="M6" s="119" t="s">
        <v>139</v>
      </c>
      <c r="N6" s="119"/>
      <c r="O6" s="113" t="s">
        <v>43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44.25" customHeight="1" x14ac:dyDescent="0.2">
      <c r="A7"/>
      <c r="B7"/>
      <c r="C7" s="113"/>
      <c r="D7" s="114"/>
      <c r="E7" s="115"/>
      <c r="F7" s="116"/>
      <c r="G7" s="48" t="s">
        <v>44</v>
      </c>
      <c r="H7" s="48" t="s">
        <v>45</v>
      </c>
      <c r="I7" s="48" t="s">
        <v>44</v>
      </c>
      <c r="J7" s="48" t="s">
        <v>45</v>
      </c>
      <c r="K7" s="49" t="s">
        <v>44</v>
      </c>
      <c r="L7" s="48" t="s">
        <v>45</v>
      </c>
      <c r="M7" s="48" t="s">
        <v>44</v>
      </c>
      <c r="N7" s="50" t="s">
        <v>45</v>
      </c>
      <c r="O7" s="113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30" customHeight="1" x14ac:dyDescent="0.2">
      <c r="A8"/>
      <c r="B8"/>
      <c r="C8" s="120" t="s">
        <v>46</v>
      </c>
      <c r="D8" s="51" t="s">
        <v>47</v>
      </c>
      <c r="E8" s="52" t="s">
        <v>48</v>
      </c>
      <c r="F8" s="53">
        <v>1.75</v>
      </c>
      <c r="G8" s="54"/>
      <c r="H8" s="55">
        <f t="shared" ref="H8:H17" si="0">G8*F8</f>
        <v>0</v>
      </c>
      <c r="I8" s="54"/>
      <c r="J8" s="55">
        <f t="shared" ref="J8:J63" si="1">I8*F8</f>
        <v>0</v>
      </c>
      <c r="K8" s="54"/>
      <c r="L8" s="55">
        <f t="shared" ref="L8:L63" si="2">K8*F8</f>
        <v>0</v>
      </c>
      <c r="M8" s="54"/>
      <c r="N8" s="56">
        <f t="shared" ref="N8:N63" si="3">M8*F8</f>
        <v>0</v>
      </c>
      <c r="O8" s="57">
        <f t="shared" ref="O8:O63" si="4">AVERAGE(H8,J8,L8,N8)</f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30" customHeight="1" x14ac:dyDescent="0.2">
      <c r="A9"/>
      <c r="B9"/>
      <c r="C9" s="120"/>
      <c r="D9" s="58" t="s">
        <v>49</v>
      </c>
      <c r="E9" s="59" t="s">
        <v>50</v>
      </c>
      <c r="F9" s="60">
        <v>0.5</v>
      </c>
      <c r="G9" s="61"/>
      <c r="H9" s="62">
        <f t="shared" si="0"/>
        <v>0</v>
      </c>
      <c r="I9" s="61"/>
      <c r="J9" s="62">
        <f t="shared" si="1"/>
        <v>0</v>
      </c>
      <c r="K9" s="61"/>
      <c r="L9" s="63">
        <f t="shared" si="2"/>
        <v>0</v>
      </c>
      <c r="M9" s="61"/>
      <c r="N9" s="64">
        <f t="shared" si="3"/>
        <v>0</v>
      </c>
      <c r="O9" s="65">
        <f t="shared" si="4"/>
        <v>0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30" customHeight="1" x14ac:dyDescent="0.2">
      <c r="A10"/>
      <c r="B10"/>
      <c r="C10" s="120"/>
      <c r="D10" s="58" t="s">
        <v>51</v>
      </c>
      <c r="E10" s="59" t="s">
        <v>52</v>
      </c>
      <c r="F10" s="60">
        <v>0.5</v>
      </c>
      <c r="G10" s="61"/>
      <c r="H10" s="62">
        <f t="shared" si="0"/>
        <v>0</v>
      </c>
      <c r="I10" s="61"/>
      <c r="J10" s="62">
        <f t="shared" si="1"/>
        <v>0</v>
      </c>
      <c r="K10" s="61"/>
      <c r="L10" s="62">
        <f t="shared" si="2"/>
        <v>0</v>
      </c>
      <c r="M10" s="61"/>
      <c r="N10" s="64">
        <f t="shared" si="3"/>
        <v>0</v>
      </c>
      <c r="O10" s="65">
        <f t="shared" si="4"/>
        <v>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30" customHeight="1" x14ac:dyDescent="0.2">
      <c r="A11"/>
      <c r="B11"/>
      <c r="C11" s="120"/>
      <c r="D11" s="58" t="s">
        <v>53</v>
      </c>
      <c r="E11" s="59" t="s">
        <v>11</v>
      </c>
      <c r="F11" s="60">
        <v>8</v>
      </c>
      <c r="G11" s="61"/>
      <c r="H11" s="62">
        <f t="shared" si="0"/>
        <v>0</v>
      </c>
      <c r="I11" s="61"/>
      <c r="J11" s="62">
        <f t="shared" si="1"/>
        <v>0</v>
      </c>
      <c r="K11" s="61"/>
      <c r="L11" s="62">
        <f t="shared" si="2"/>
        <v>0</v>
      </c>
      <c r="M11" s="61"/>
      <c r="N11" s="64">
        <f t="shared" si="3"/>
        <v>0</v>
      </c>
      <c r="O11" s="65">
        <f t="shared" si="4"/>
        <v>0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30" customHeight="1" x14ac:dyDescent="0.2">
      <c r="A12"/>
      <c r="B12"/>
      <c r="C12" s="120"/>
      <c r="D12" s="58" t="s">
        <v>54</v>
      </c>
      <c r="E12" s="59" t="s">
        <v>11</v>
      </c>
      <c r="F12" s="60">
        <v>4</v>
      </c>
      <c r="G12" s="61"/>
      <c r="H12" s="62">
        <f t="shared" si="0"/>
        <v>0</v>
      </c>
      <c r="I12" s="61"/>
      <c r="J12" s="62">
        <f t="shared" si="1"/>
        <v>0</v>
      </c>
      <c r="K12" s="61"/>
      <c r="L12" s="62">
        <f t="shared" si="2"/>
        <v>0</v>
      </c>
      <c r="M12" s="61"/>
      <c r="N12" s="64">
        <f t="shared" si="3"/>
        <v>0</v>
      </c>
      <c r="O12" s="65">
        <f t="shared" si="4"/>
        <v>0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39" customHeight="1" x14ac:dyDescent="0.2">
      <c r="A13"/>
      <c r="B13"/>
      <c r="C13" s="120"/>
      <c r="D13" s="58" t="s">
        <v>55</v>
      </c>
      <c r="E13" s="59" t="s">
        <v>11</v>
      </c>
      <c r="F13" s="66">
        <v>8</v>
      </c>
      <c r="G13" s="61"/>
      <c r="H13" s="62">
        <f t="shared" si="0"/>
        <v>0</v>
      </c>
      <c r="I13" s="61"/>
      <c r="J13" s="62">
        <f t="shared" si="1"/>
        <v>0</v>
      </c>
      <c r="K13" s="61"/>
      <c r="L13" s="62">
        <f t="shared" si="2"/>
        <v>0</v>
      </c>
      <c r="M13" s="61"/>
      <c r="N13" s="64">
        <f t="shared" si="3"/>
        <v>0</v>
      </c>
      <c r="O13" s="65">
        <f t="shared" si="4"/>
        <v>0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30" customHeight="1" x14ac:dyDescent="0.2">
      <c r="A14"/>
      <c r="B14"/>
      <c r="C14" s="120"/>
      <c r="D14" s="58" t="s">
        <v>56</v>
      </c>
      <c r="E14" s="59" t="s">
        <v>57</v>
      </c>
      <c r="F14" s="60">
        <v>1</v>
      </c>
      <c r="G14" s="61"/>
      <c r="H14" s="62">
        <f t="shared" si="0"/>
        <v>0</v>
      </c>
      <c r="I14" s="61"/>
      <c r="J14" s="62">
        <f t="shared" si="1"/>
        <v>0</v>
      </c>
      <c r="K14" s="61"/>
      <c r="L14" s="62">
        <f t="shared" si="2"/>
        <v>0</v>
      </c>
      <c r="M14" s="61"/>
      <c r="N14" s="64">
        <f t="shared" si="3"/>
        <v>0</v>
      </c>
      <c r="O14" s="65">
        <f t="shared" si="4"/>
        <v>0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30" customHeight="1" x14ac:dyDescent="0.2">
      <c r="A15"/>
      <c r="B15"/>
      <c r="C15" s="120"/>
      <c r="D15" s="58" t="s">
        <v>58</v>
      </c>
      <c r="E15" s="59" t="s">
        <v>59</v>
      </c>
      <c r="F15" s="60">
        <v>2</v>
      </c>
      <c r="G15" s="61"/>
      <c r="H15" s="62">
        <f t="shared" si="0"/>
        <v>0</v>
      </c>
      <c r="I15" s="61"/>
      <c r="J15" s="62">
        <f t="shared" si="1"/>
        <v>0</v>
      </c>
      <c r="K15" s="61"/>
      <c r="L15" s="62">
        <f t="shared" si="2"/>
        <v>0</v>
      </c>
      <c r="M15" s="61"/>
      <c r="N15" s="64">
        <f t="shared" si="3"/>
        <v>0</v>
      </c>
      <c r="O15" s="65">
        <f t="shared" si="4"/>
        <v>0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30" customHeight="1" x14ac:dyDescent="0.2">
      <c r="A16"/>
      <c r="B16"/>
      <c r="C16" s="120"/>
      <c r="D16" s="58" t="s">
        <v>60</v>
      </c>
      <c r="E16" s="59" t="s">
        <v>61</v>
      </c>
      <c r="F16" s="60">
        <v>1</v>
      </c>
      <c r="G16" s="61"/>
      <c r="H16" s="62">
        <f t="shared" si="0"/>
        <v>0</v>
      </c>
      <c r="I16" s="61"/>
      <c r="J16" s="62">
        <f t="shared" si="1"/>
        <v>0</v>
      </c>
      <c r="K16" s="61"/>
      <c r="L16" s="62">
        <f t="shared" si="2"/>
        <v>0</v>
      </c>
      <c r="M16" s="61"/>
      <c r="N16" s="64">
        <f t="shared" si="3"/>
        <v>0</v>
      </c>
      <c r="O16" s="65">
        <f t="shared" si="4"/>
        <v>0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30" customHeight="1" x14ac:dyDescent="0.2">
      <c r="A17"/>
      <c r="B17"/>
      <c r="C17" s="120"/>
      <c r="D17" s="58" t="s">
        <v>62</v>
      </c>
      <c r="E17" s="59" t="s">
        <v>61</v>
      </c>
      <c r="F17" s="60">
        <v>2</v>
      </c>
      <c r="G17" s="61"/>
      <c r="H17" s="62">
        <f t="shared" si="0"/>
        <v>0</v>
      </c>
      <c r="I17" s="61"/>
      <c r="J17" s="62">
        <f t="shared" si="1"/>
        <v>0</v>
      </c>
      <c r="K17" s="61"/>
      <c r="L17" s="62">
        <f t="shared" si="2"/>
        <v>0</v>
      </c>
      <c r="M17" s="61"/>
      <c r="N17" s="64">
        <f t="shared" si="3"/>
        <v>0</v>
      </c>
      <c r="O17" s="65">
        <f t="shared" si="4"/>
        <v>0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30" customHeight="1" x14ac:dyDescent="0.2">
      <c r="A18"/>
      <c r="B18"/>
      <c r="C18" s="120"/>
      <c r="D18" s="58" t="s">
        <v>63</v>
      </c>
      <c r="E18" s="59" t="s">
        <v>61</v>
      </c>
      <c r="F18" s="60">
        <v>4</v>
      </c>
      <c r="G18" s="61"/>
      <c r="H18" s="62">
        <v>0</v>
      </c>
      <c r="I18" s="61"/>
      <c r="J18" s="62">
        <f t="shared" si="1"/>
        <v>0</v>
      </c>
      <c r="K18" s="61"/>
      <c r="L18" s="62">
        <f t="shared" si="2"/>
        <v>0</v>
      </c>
      <c r="M18" s="61"/>
      <c r="N18" s="64">
        <f t="shared" si="3"/>
        <v>0</v>
      </c>
      <c r="O18" s="65">
        <f t="shared" si="4"/>
        <v>0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30" customHeight="1" x14ac:dyDescent="0.2">
      <c r="A19"/>
      <c r="B19"/>
      <c r="C19" s="120"/>
      <c r="D19" s="58" t="s">
        <v>64</v>
      </c>
      <c r="E19" s="59" t="s">
        <v>61</v>
      </c>
      <c r="F19" s="60">
        <v>2</v>
      </c>
      <c r="G19" s="61"/>
      <c r="H19" s="62">
        <f t="shared" ref="H19:H63" si="5">G19*F19</f>
        <v>0</v>
      </c>
      <c r="I19" s="61"/>
      <c r="J19" s="62">
        <f t="shared" si="1"/>
        <v>0</v>
      </c>
      <c r="K19" s="61"/>
      <c r="L19" s="62">
        <f t="shared" si="2"/>
        <v>0</v>
      </c>
      <c r="M19" s="61"/>
      <c r="N19" s="64">
        <f t="shared" si="3"/>
        <v>0</v>
      </c>
      <c r="O19" s="65">
        <f t="shared" si="4"/>
        <v>0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30" customHeight="1" x14ac:dyDescent="0.2">
      <c r="A20"/>
      <c r="B20"/>
      <c r="C20" s="120"/>
      <c r="D20" s="58" t="s">
        <v>65</v>
      </c>
      <c r="E20" s="59" t="s">
        <v>61</v>
      </c>
      <c r="F20" s="60">
        <v>6</v>
      </c>
      <c r="G20" s="61"/>
      <c r="H20" s="62">
        <f t="shared" si="5"/>
        <v>0</v>
      </c>
      <c r="I20" s="61"/>
      <c r="J20" s="62">
        <f t="shared" si="1"/>
        <v>0</v>
      </c>
      <c r="K20" s="61"/>
      <c r="L20" s="62">
        <f t="shared" si="2"/>
        <v>0</v>
      </c>
      <c r="M20" s="61"/>
      <c r="N20" s="64">
        <f t="shared" si="3"/>
        <v>0</v>
      </c>
      <c r="O20" s="65">
        <f t="shared" si="4"/>
        <v>0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30" customHeight="1" x14ac:dyDescent="0.2">
      <c r="A21"/>
      <c r="B21"/>
      <c r="C21" s="120"/>
      <c r="D21" s="58" t="s">
        <v>66</v>
      </c>
      <c r="E21" s="59" t="s">
        <v>61</v>
      </c>
      <c r="F21" s="60">
        <v>3</v>
      </c>
      <c r="G21" s="61"/>
      <c r="H21" s="62">
        <f t="shared" si="5"/>
        <v>0</v>
      </c>
      <c r="I21" s="61"/>
      <c r="J21" s="62">
        <f t="shared" si="1"/>
        <v>0</v>
      </c>
      <c r="K21" s="61"/>
      <c r="L21" s="62">
        <f t="shared" si="2"/>
        <v>0</v>
      </c>
      <c r="M21" s="61"/>
      <c r="N21" s="64">
        <f t="shared" si="3"/>
        <v>0</v>
      </c>
      <c r="O21" s="65">
        <f t="shared" si="4"/>
        <v>0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42.75" customHeight="1" x14ac:dyDescent="0.2">
      <c r="A22"/>
      <c r="B22"/>
      <c r="C22" s="120"/>
      <c r="D22" s="58" t="s">
        <v>67</v>
      </c>
      <c r="E22" s="59" t="s">
        <v>68</v>
      </c>
      <c r="F22" s="60">
        <v>3</v>
      </c>
      <c r="G22" s="61"/>
      <c r="H22" s="62">
        <f t="shared" si="5"/>
        <v>0</v>
      </c>
      <c r="I22" s="61"/>
      <c r="J22" s="62">
        <f t="shared" si="1"/>
        <v>0</v>
      </c>
      <c r="K22" s="61"/>
      <c r="L22" s="62">
        <f t="shared" si="2"/>
        <v>0</v>
      </c>
      <c r="M22" s="61"/>
      <c r="N22" s="64">
        <f t="shared" si="3"/>
        <v>0</v>
      </c>
      <c r="O22" s="65">
        <f t="shared" si="4"/>
        <v>0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42.75" customHeight="1" x14ac:dyDescent="0.2">
      <c r="A23"/>
      <c r="B23"/>
      <c r="C23" s="120"/>
      <c r="D23" s="58" t="s">
        <v>69</v>
      </c>
      <c r="E23" s="59" t="s">
        <v>68</v>
      </c>
      <c r="F23" s="60">
        <v>3</v>
      </c>
      <c r="G23" s="61"/>
      <c r="H23" s="62">
        <f t="shared" si="5"/>
        <v>0</v>
      </c>
      <c r="I23" s="61"/>
      <c r="J23" s="62">
        <f t="shared" si="1"/>
        <v>0</v>
      </c>
      <c r="K23" s="61"/>
      <c r="L23" s="62">
        <f t="shared" si="2"/>
        <v>0</v>
      </c>
      <c r="M23" s="61"/>
      <c r="N23" s="64">
        <f t="shared" si="3"/>
        <v>0</v>
      </c>
      <c r="O23" s="65">
        <f t="shared" si="4"/>
        <v>0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42.75" customHeight="1" x14ac:dyDescent="0.2">
      <c r="A24"/>
      <c r="B24"/>
      <c r="C24" s="120"/>
      <c r="D24" s="58" t="s">
        <v>70</v>
      </c>
      <c r="E24" s="59" t="s">
        <v>71</v>
      </c>
      <c r="F24" s="60">
        <v>0.5</v>
      </c>
      <c r="G24" s="61"/>
      <c r="H24" s="62">
        <f t="shared" si="5"/>
        <v>0</v>
      </c>
      <c r="I24" s="61"/>
      <c r="J24" s="62">
        <f t="shared" si="1"/>
        <v>0</v>
      </c>
      <c r="K24" s="61"/>
      <c r="L24" s="62">
        <f t="shared" si="2"/>
        <v>0</v>
      </c>
      <c r="M24" s="61"/>
      <c r="N24" s="64">
        <f t="shared" si="3"/>
        <v>0</v>
      </c>
      <c r="O24" s="65">
        <f t="shared" si="4"/>
        <v>0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30" customHeight="1" x14ac:dyDescent="0.2">
      <c r="A25"/>
      <c r="B25"/>
      <c r="C25" s="120"/>
      <c r="D25" s="67" t="s">
        <v>72</v>
      </c>
      <c r="E25" s="68" t="s">
        <v>73</v>
      </c>
      <c r="F25" s="69">
        <v>0.2</v>
      </c>
      <c r="G25" s="70"/>
      <c r="H25" s="71">
        <f t="shared" si="5"/>
        <v>0</v>
      </c>
      <c r="I25" s="70"/>
      <c r="J25" s="71">
        <f t="shared" si="1"/>
        <v>0</v>
      </c>
      <c r="K25" s="70"/>
      <c r="L25" s="71">
        <f t="shared" si="2"/>
        <v>0</v>
      </c>
      <c r="M25" s="70"/>
      <c r="N25" s="72">
        <f t="shared" si="3"/>
        <v>0</v>
      </c>
      <c r="O25" s="73">
        <f t="shared" si="4"/>
        <v>0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36.75" customHeight="1" x14ac:dyDescent="0.2">
      <c r="A26"/>
      <c r="B26"/>
      <c r="C26" s="108" t="s">
        <v>74</v>
      </c>
      <c r="D26" s="51" t="s">
        <v>75</v>
      </c>
      <c r="E26" s="52" t="s">
        <v>11</v>
      </c>
      <c r="F26" s="53">
        <v>1.5</v>
      </c>
      <c r="G26" s="54"/>
      <c r="H26" s="55">
        <f t="shared" si="5"/>
        <v>0</v>
      </c>
      <c r="I26" s="54"/>
      <c r="J26" s="55">
        <f t="shared" si="1"/>
        <v>0</v>
      </c>
      <c r="K26" s="54"/>
      <c r="L26" s="55">
        <f t="shared" si="2"/>
        <v>0</v>
      </c>
      <c r="M26" s="54"/>
      <c r="N26" s="56">
        <f t="shared" si="3"/>
        <v>0</v>
      </c>
      <c r="O26" s="57">
        <f t="shared" si="4"/>
        <v>0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30" customHeight="1" x14ac:dyDescent="0.2">
      <c r="A27"/>
      <c r="B27"/>
      <c r="C27" s="108"/>
      <c r="D27" s="58" t="s">
        <v>76</v>
      </c>
      <c r="E27" s="59" t="s">
        <v>11</v>
      </c>
      <c r="F27" s="60">
        <v>4</v>
      </c>
      <c r="G27" s="61"/>
      <c r="H27" s="62">
        <f t="shared" si="5"/>
        <v>0</v>
      </c>
      <c r="I27" s="61"/>
      <c r="J27" s="62">
        <f t="shared" si="1"/>
        <v>0</v>
      </c>
      <c r="K27" s="61"/>
      <c r="L27" s="62">
        <f t="shared" si="2"/>
        <v>0</v>
      </c>
      <c r="M27" s="61"/>
      <c r="N27" s="64">
        <f t="shared" si="3"/>
        <v>0</v>
      </c>
      <c r="O27" s="65">
        <f t="shared" si="4"/>
        <v>0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36.75" customHeight="1" x14ac:dyDescent="0.2">
      <c r="A28"/>
      <c r="B28"/>
      <c r="C28" s="108"/>
      <c r="D28" s="58" t="s">
        <v>77</v>
      </c>
      <c r="E28" s="59" t="s">
        <v>11</v>
      </c>
      <c r="F28" s="60">
        <v>8</v>
      </c>
      <c r="G28" s="61"/>
      <c r="H28" s="62">
        <f t="shared" si="5"/>
        <v>0</v>
      </c>
      <c r="I28" s="61"/>
      <c r="J28" s="62">
        <f t="shared" si="1"/>
        <v>0</v>
      </c>
      <c r="K28" s="61"/>
      <c r="L28" s="62">
        <f t="shared" si="2"/>
        <v>0</v>
      </c>
      <c r="M28" s="61"/>
      <c r="N28" s="64">
        <f t="shared" si="3"/>
        <v>0</v>
      </c>
      <c r="O28" s="65">
        <f t="shared" si="4"/>
        <v>0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36.75" customHeight="1" x14ac:dyDescent="0.2">
      <c r="A29"/>
      <c r="B29"/>
      <c r="C29" s="108"/>
      <c r="D29" s="58" t="s">
        <v>78</v>
      </c>
      <c r="E29" s="59" t="s">
        <v>79</v>
      </c>
      <c r="F29" s="60">
        <v>2</v>
      </c>
      <c r="G29" s="61"/>
      <c r="H29" s="62">
        <f t="shared" si="5"/>
        <v>0</v>
      </c>
      <c r="I29" s="61"/>
      <c r="J29" s="62">
        <f t="shared" si="1"/>
        <v>0</v>
      </c>
      <c r="K29" s="61"/>
      <c r="L29" s="62">
        <f t="shared" si="2"/>
        <v>0</v>
      </c>
      <c r="M29" s="61"/>
      <c r="N29" s="64">
        <f t="shared" si="3"/>
        <v>0</v>
      </c>
      <c r="O29" s="65">
        <f t="shared" si="4"/>
        <v>0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36.75" customHeight="1" x14ac:dyDescent="0.2">
      <c r="A30"/>
      <c r="B30"/>
      <c r="C30" s="108"/>
      <c r="D30" s="67" t="s">
        <v>80</v>
      </c>
      <c r="E30" s="68" t="s">
        <v>79</v>
      </c>
      <c r="F30" s="69">
        <v>1</v>
      </c>
      <c r="G30" s="70"/>
      <c r="H30" s="71">
        <f t="shared" si="5"/>
        <v>0</v>
      </c>
      <c r="I30" s="70"/>
      <c r="J30" s="71">
        <f t="shared" si="1"/>
        <v>0</v>
      </c>
      <c r="K30" s="70"/>
      <c r="L30" s="71">
        <f t="shared" si="2"/>
        <v>0</v>
      </c>
      <c r="M30" s="70"/>
      <c r="N30" s="72">
        <f t="shared" si="3"/>
        <v>0</v>
      </c>
      <c r="O30" s="73">
        <f t="shared" si="4"/>
        <v>0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43.5" customHeight="1" x14ac:dyDescent="0.2">
      <c r="A31"/>
      <c r="B31"/>
      <c r="C31" s="108" t="s">
        <v>81</v>
      </c>
      <c r="D31" s="51" t="s">
        <v>82</v>
      </c>
      <c r="E31" s="52" t="s">
        <v>83</v>
      </c>
      <c r="F31" s="53">
        <v>2</v>
      </c>
      <c r="G31" s="54"/>
      <c r="H31" s="55">
        <f t="shared" si="5"/>
        <v>0</v>
      </c>
      <c r="I31" s="54"/>
      <c r="J31" s="55">
        <f t="shared" si="1"/>
        <v>0</v>
      </c>
      <c r="K31" s="54"/>
      <c r="L31" s="55">
        <f t="shared" si="2"/>
        <v>0</v>
      </c>
      <c r="M31" s="54"/>
      <c r="N31" s="56">
        <f t="shared" si="3"/>
        <v>0</v>
      </c>
      <c r="O31" s="57">
        <f t="shared" si="4"/>
        <v>0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74" customFormat="1" ht="42.75" customHeight="1" x14ac:dyDescent="0.2">
      <c r="C32" s="108"/>
      <c r="D32" s="58" t="s">
        <v>84</v>
      </c>
      <c r="E32" s="59" t="s">
        <v>83</v>
      </c>
      <c r="F32" s="60">
        <v>0.5</v>
      </c>
      <c r="G32" s="61"/>
      <c r="H32" s="62">
        <f t="shared" si="5"/>
        <v>0</v>
      </c>
      <c r="I32" s="61"/>
      <c r="J32" s="62">
        <f t="shared" si="1"/>
        <v>0</v>
      </c>
      <c r="K32" s="61"/>
      <c r="L32" s="62">
        <f t="shared" si="2"/>
        <v>0</v>
      </c>
      <c r="M32" s="61"/>
      <c r="N32" s="64">
        <f t="shared" si="3"/>
        <v>0</v>
      </c>
      <c r="O32" s="65">
        <f t="shared" si="4"/>
        <v>0</v>
      </c>
    </row>
    <row r="33" spans="1:256" ht="30" customHeight="1" x14ac:dyDescent="0.2">
      <c r="A33"/>
      <c r="B33"/>
      <c r="C33" s="108"/>
      <c r="D33" s="58" t="s">
        <v>85</v>
      </c>
      <c r="E33" s="59" t="s">
        <v>11</v>
      </c>
      <c r="F33" s="60">
        <v>8</v>
      </c>
      <c r="G33" s="61"/>
      <c r="H33" s="62">
        <f t="shared" si="5"/>
        <v>0</v>
      </c>
      <c r="I33" s="61"/>
      <c r="J33" s="62">
        <f t="shared" si="1"/>
        <v>0</v>
      </c>
      <c r="K33" s="61"/>
      <c r="L33" s="62">
        <f t="shared" si="2"/>
        <v>0</v>
      </c>
      <c r="M33" s="61"/>
      <c r="N33" s="64">
        <f t="shared" si="3"/>
        <v>0</v>
      </c>
      <c r="O33" s="65">
        <f t="shared" si="4"/>
        <v>0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74" customFormat="1" ht="42" customHeight="1" x14ac:dyDescent="0.2">
      <c r="C34" s="108"/>
      <c r="D34" s="58" t="s">
        <v>86</v>
      </c>
      <c r="E34" s="59" t="s">
        <v>11</v>
      </c>
      <c r="F34" s="60">
        <v>8</v>
      </c>
      <c r="G34" s="61"/>
      <c r="H34" s="62">
        <f t="shared" si="5"/>
        <v>0</v>
      </c>
      <c r="I34" s="61"/>
      <c r="J34" s="62">
        <f t="shared" si="1"/>
        <v>0</v>
      </c>
      <c r="K34" s="61"/>
      <c r="L34" s="62">
        <f t="shared" si="2"/>
        <v>0</v>
      </c>
      <c r="M34" s="61"/>
      <c r="N34" s="64">
        <f t="shared" si="3"/>
        <v>0</v>
      </c>
      <c r="O34" s="65">
        <f t="shared" si="4"/>
        <v>0</v>
      </c>
    </row>
    <row r="35" spans="1:256" s="47" customFormat="1" ht="30" customHeight="1" x14ac:dyDescent="0.2">
      <c r="C35" s="108"/>
      <c r="D35" s="58" t="s">
        <v>87</v>
      </c>
      <c r="E35" s="59" t="s">
        <v>88</v>
      </c>
      <c r="F35" s="60">
        <v>0.5</v>
      </c>
      <c r="G35" s="61"/>
      <c r="H35" s="62">
        <f t="shared" si="5"/>
        <v>0</v>
      </c>
      <c r="I35" s="61"/>
      <c r="J35" s="62">
        <f t="shared" si="1"/>
        <v>0</v>
      </c>
      <c r="K35" s="61"/>
      <c r="L35" s="62">
        <f t="shared" si="2"/>
        <v>0</v>
      </c>
      <c r="M35" s="61"/>
      <c r="N35" s="64">
        <f t="shared" si="3"/>
        <v>0</v>
      </c>
      <c r="O35" s="65">
        <f t="shared" si="4"/>
        <v>0</v>
      </c>
    </row>
    <row r="36" spans="1:256" ht="30" customHeight="1" x14ac:dyDescent="0.2">
      <c r="C36" s="108"/>
      <c r="D36" s="58" t="s">
        <v>89</v>
      </c>
      <c r="E36" s="59" t="s">
        <v>11</v>
      </c>
      <c r="F36" s="60">
        <v>4</v>
      </c>
      <c r="G36" s="61"/>
      <c r="H36" s="62">
        <f t="shared" si="5"/>
        <v>0</v>
      </c>
      <c r="I36" s="61"/>
      <c r="J36" s="62">
        <f t="shared" si="1"/>
        <v>0</v>
      </c>
      <c r="K36" s="61"/>
      <c r="L36" s="62">
        <f t="shared" si="2"/>
        <v>0</v>
      </c>
      <c r="M36" s="61"/>
      <c r="N36" s="64">
        <f t="shared" si="3"/>
        <v>0</v>
      </c>
      <c r="O36" s="65">
        <f t="shared" si="4"/>
        <v>0</v>
      </c>
    </row>
    <row r="37" spans="1:256" ht="30" customHeight="1" x14ac:dyDescent="0.2">
      <c r="C37" s="108"/>
      <c r="D37" s="67" t="s">
        <v>90</v>
      </c>
      <c r="E37" s="68" t="s">
        <v>11</v>
      </c>
      <c r="F37" s="69">
        <v>2</v>
      </c>
      <c r="G37" s="70"/>
      <c r="H37" s="71">
        <f t="shared" si="5"/>
        <v>0</v>
      </c>
      <c r="I37" s="70"/>
      <c r="J37" s="71">
        <f t="shared" si="1"/>
        <v>0</v>
      </c>
      <c r="K37" s="70"/>
      <c r="L37" s="71">
        <f t="shared" si="2"/>
        <v>0</v>
      </c>
      <c r="M37" s="70"/>
      <c r="N37" s="72">
        <f t="shared" si="3"/>
        <v>0</v>
      </c>
      <c r="O37" s="73">
        <f t="shared" si="4"/>
        <v>0</v>
      </c>
    </row>
    <row r="38" spans="1:256" ht="30" customHeight="1" x14ac:dyDescent="0.2">
      <c r="C38" s="108" t="s">
        <v>91</v>
      </c>
      <c r="D38" s="75" t="s">
        <v>92</v>
      </c>
      <c r="E38" s="52" t="s">
        <v>88</v>
      </c>
      <c r="F38" s="53">
        <v>2</v>
      </c>
      <c r="G38" s="54"/>
      <c r="H38" s="55">
        <f t="shared" si="5"/>
        <v>0</v>
      </c>
      <c r="I38" s="54"/>
      <c r="J38" s="55">
        <f t="shared" si="1"/>
        <v>0</v>
      </c>
      <c r="K38" s="54"/>
      <c r="L38" s="55">
        <f t="shared" si="2"/>
        <v>0</v>
      </c>
      <c r="M38" s="54"/>
      <c r="N38" s="56">
        <f t="shared" si="3"/>
        <v>0</v>
      </c>
      <c r="O38" s="57">
        <f t="shared" si="4"/>
        <v>0</v>
      </c>
    </row>
    <row r="39" spans="1:256" ht="30" customHeight="1" x14ac:dyDescent="0.2">
      <c r="C39" s="108"/>
      <c r="D39" s="76" t="s">
        <v>93</v>
      </c>
      <c r="E39" s="59" t="s">
        <v>88</v>
      </c>
      <c r="F39" s="60">
        <v>5</v>
      </c>
      <c r="G39" s="61"/>
      <c r="H39" s="62">
        <f t="shared" si="5"/>
        <v>0</v>
      </c>
      <c r="I39" s="61"/>
      <c r="J39" s="62">
        <f t="shared" si="1"/>
        <v>0</v>
      </c>
      <c r="K39" s="61"/>
      <c r="L39" s="62">
        <f t="shared" si="2"/>
        <v>0</v>
      </c>
      <c r="M39" s="61"/>
      <c r="N39" s="64">
        <f t="shared" si="3"/>
        <v>0</v>
      </c>
      <c r="O39" s="65">
        <f t="shared" si="4"/>
        <v>0</v>
      </c>
    </row>
    <row r="40" spans="1:256" ht="30" customHeight="1" x14ac:dyDescent="0.2">
      <c r="C40" s="108"/>
      <c r="D40" s="76" t="s">
        <v>94</v>
      </c>
      <c r="E40" s="59" t="s">
        <v>88</v>
      </c>
      <c r="F40" s="60">
        <v>6</v>
      </c>
      <c r="G40" s="61"/>
      <c r="H40" s="62">
        <f t="shared" si="5"/>
        <v>0</v>
      </c>
      <c r="I40" s="61"/>
      <c r="J40" s="62">
        <f t="shared" si="1"/>
        <v>0</v>
      </c>
      <c r="K40" s="61"/>
      <c r="L40" s="62">
        <f t="shared" si="2"/>
        <v>0</v>
      </c>
      <c r="M40" s="61"/>
      <c r="N40" s="64">
        <f t="shared" si="3"/>
        <v>0</v>
      </c>
      <c r="O40" s="65">
        <f t="shared" si="4"/>
        <v>0</v>
      </c>
    </row>
    <row r="41" spans="1:256" ht="30" customHeight="1" x14ac:dyDescent="0.2">
      <c r="C41" s="108"/>
      <c r="D41" s="76" t="s">
        <v>95</v>
      </c>
      <c r="E41" s="59" t="s">
        <v>88</v>
      </c>
      <c r="F41" s="60">
        <v>7</v>
      </c>
      <c r="G41" s="61"/>
      <c r="H41" s="62">
        <f t="shared" si="5"/>
        <v>0</v>
      </c>
      <c r="I41" s="61"/>
      <c r="J41" s="62">
        <f t="shared" si="1"/>
        <v>0</v>
      </c>
      <c r="K41" s="61"/>
      <c r="L41" s="62">
        <f t="shared" si="2"/>
        <v>0</v>
      </c>
      <c r="M41" s="61"/>
      <c r="N41" s="64">
        <f t="shared" si="3"/>
        <v>0</v>
      </c>
      <c r="O41" s="65">
        <f t="shared" si="4"/>
        <v>0</v>
      </c>
    </row>
    <row r="42" spans="1:256" ht="30" customHeight="1" x14ac:dyDescent="0.2">
      <c r="C42" s="108"/>
      <c r="D42" s="76" t="s">
        <v>96</v>
      </c>
      <c r="E42" s="59" t="s">
        <v>88</v>
      </c>
      <c r="F42" s="60">
        <v>6</v>
      </c>
      <c r="G42" s="61"/>
      <c r="H42" s="62">
        <f t="shared" si="5"/>
        <v>0</v>
      </c>
      <c r="I42" s="61"/>
      <c r="J42" s="62">
        <f t="shared" si="1"/>
        <v>0</v>
      </c>
      <c r="K42" s="61"/>
      <c r="L42" s="62">
        <f t="shared" si="2"/>
        <v>0</v>
      </c>
      <c r="M42" s="61"/>
      <c r="N42" s="64">
        <f t="shared" si="3"/>
        <v>0</v>
      </c>
      <c r="O42" s="65">
        <f t="shared" si="4"/>
        <v>0</v>
      </c>
    </row>
    <row r="43" spans="1:256" ht="30" customHeight="1" x14ac:dyDescent="0.2">
      <c r="C43" s="108"/>
      <c r="D43" s="77" t="s">
        <v>97</v>
      </c>
      <c r="E43" s="68" t="s">
        <v>88</v>
      </c>
      <c r="F43" s="69">
        <v>7</v>
      </c>
      <c r="G43" s="70"/>
      <c r="H43" s="71">
        <f t="shared" si="5"/>
        <v>0</v>
      </c>
      <c r="I43" s="70"/>
      <c r="J43" s="71">
        <f t="shared" si="1"/>
        <v>0</v>
      </c>
      <c r="K43" s="70"/>
      <c r="L43" s="71">
        <f t="shared" si="2"/>
        <v>0</v>
      </c>
      <c r="M43" s="70"/>
      <c r="N43" s="72">
        <f t="shared" si="3"/>
        <v>0</v>
      </c>
      <c r="O43" s="73">
        <f t="shared" si="4"/>
        <v>0</v>
      </c>
    </row>
    <row r="44" spans="1:256" ht="40.5" customHeight="1" x14ac:dyDescent="0.2">
      <c r="C44" s="108" t="s">
        <v>98</v>
      </c>
      <c r="D44" s="78" t="s">
        <v>99</v>
      </c>
      <c r="E44" s="59" t="s">
        <v>100</v>
      </c>
      <c r="F44" s="60">
        <v>4</v>
      </c>
      <c r="G44" s="61"/>
      <c r="H44" s="62">
        <f t="shared" si="5"/>
        <v>0</v>
      </c>
      <c r="I44" s="61"/>
      <c r="J44" s="62">
        <f t="shared" si="1"/>
        <v>0</v>
      </c>
      <c r="K44" s="61"/>
      <c r="L44" s="62">
        <f t="shared" si="2"/>
        <v>0</v>
      </c>
      <c r="M44" s="61"/>
      <c r="N44" s="64">
        <f t="shared" si="3"/>
        <v>0</v>
      </c>
      <c r="O44" s="65">
        <f t="shared" si="4"/>
        <v>0</v>
      </c>
    </row>
    <row r="45" spans="1:256" ht="40.5" customHeight="1" x14ac:dyDescent="0.2">
      <c r="C45" s="108"/>
      <c r="D45" s="78" t="s">
        <v>101</v>
      </c>
      <c r="E45" s="59" t="s">
        <v>100</v>
      </c>
      <c r="F45" s="60">
        <v>4</v>
      </c>
      <c r="G45" s="61"/>
      <c r="H45" s="62">
        <f t="shared" si="5"/>
        <v>0</v>
      </c>
      <c r="I45" s="61"/>
      <c r="J45" s="62">
        <f t="shared" si="1"/>
        <v>0</v>
      </c>
      <c r="K45" s="61"/>
      <c r="L45" s="62">
        <f t="shared" si="2"/>
        <v>0</v>
      </c>
      <c r="M45" s="61"/>
      <c r="N45" s="64">
        <f t="shared" si="3"/>
        <v>0</v>
      </c>
      <c r="O45" s="65">
        <f t="shared" si="4"/>
        <v>0</v>
      </c>
    </row>
    <row r="46" spans="1:256" ht="40.5" customHeight="1" x14ac:dyDescent="0.2">
      <c r="C46" s="108"/>
      <c r="D46" s="78" t="s">
        <v>102</v>
      </c>
      <c r="E46" s="59" t="s">
        <v>100</v>
      </c>
      <c r="F46" s="60">
        <v>1</v>
      </c>
      <c r="G46" s="61"/>
      <c r="H46" s="62">
        <f t="shared" si="5"/>
        <v>0</v>
      </c>
      <c r="I46" s="61"/>
      <c r="J46" s="62">
        <f t="shared" si="1"/>
        <v>0</v>
      </c>
      <c r="K46" s="61"/>
      <c r="L46" s="62">
        <f t="shared" si="2"/>
        <v>0</v>
      </c>
      <c r="M46" s="61"/>
      <c r="N46" s="64">
        <f t="shared" si="3"/>
        <v>0</v>
      </c>
      <c r="O46" s="65">
        <f t="shared" si="4"/>
        <v>0</v>
      </c>
    </row>
    <row r="47" spans="1:256" ht="40.5" customHeight="1" x14ac:dyDescent="0.2">
      <c r="C47" s="108"/>
      <c r="D47" s="79" t="s">
        <v>103</v>
      </c>
      <c r="E47" s="59" t="s">
        <v>104</v>
      </c>
      <c r="F47" s="60">
        <v>3</v>
      </c>
      <c r="G47" s="61"/>
      <c r="H47" s="62">
        <f t="shared" si="5"/>
        <v>0</v>
      </c>
      <c r="I47" s="61"/>
      <c r="J47" s="62">
        <f t="shared" si="1"/>
        <v>0</v>
      </c>
      <c r="K47" s="61"/>
      <c r="L47" s="62">
        <f t="shared" si="2"/>
        <v>0</v>
      </c>
      <c r="M47" s="61"/>
      <c r="N47" s="64">
        <f t="shared" si="3"/>
        <v>0</v>
      </c>
      <c r="O47" s="65">
        <f t="shared" si="4"/>
        <v>0</v>
      </c>
    </row>
    <row r="48" spans="1:256" ht="40.5" customHeight="1" x14ac:dyDescent="0.2">
      <c r="C48" s="108"/>
      <c r="D48" s="78" t="s">
        <v>105</v>
      </c>
      <c r="E48" s="59" t="s">
        <v>106</v>
      </c>
      <c r="F48" s="60">
        <v>1</v>
      </c>
      <c r="G48" s="61"/>
      <c r="H48" s="62">
        <f t="shared" si="5"/>
        <v>0</v>
      </c>
      <c r="I48" s="61"/>
      <c r="J48" s="62">
        <f t="shared" si="1"/>
        <v>0</v>
      </c>
      <c r="K48" s="61"/>
      <c r="L48" s="62">
        <f t="shared" si="2"/>
        <v>0</v>
      </c>
      <c r="M48" s="61"/>
      <c r="N48" s="64">
        <f t="shared" si="3"/>
        <v>0</v>
      </c>
      <c r="O48" s="65">
        <f t="shared" si="4"/>
        <v>0</v>
      </c>
    </row>
    <row r="49" spans="3:15" ht="30" customHeight="1" x14ac:dyDescent="0.2">
      <c r="C49" s="108"/>
      <c r="D49" s="78" t="s">
        <v>107</v>
      </c>
      <c r="E49" s="59" t="s">
        <v>61</v>
      </c>
      <c r="F49" s="60">
        <v>2</v>
      </c>
      <c r="G49" s="61"/>
      <c r="H49" s="62">
        <f t="shared" si="5"/>
        <v>0</v>
      </c>
      <c r="I49" s="61"/>
      <c r="J49" s="62">
        <f t="shared" si="1"/>
        <v>0</v>
      </c>
      <c r="K49" s="61"/>
      <c r="L49" s="62">
        <f t="shared" si="2"/>
        <v>0</v>
      </c>
      <c r="M49" s="61"/>
      <c r="N49" s="64">
        <f t="shared" si="3"/>
        <v>0</v>
      </c>
      <c r="O49" s="65">
        <f t="shared" si="4"/>
        <v>0</v>
      </c>
    </row>
    <row r="50" spans="3:15" ht="30" customHeight="1" x14ac:dyDescent="0.2">
      <c r="C50" s="108"/>
      <c r="D50" s="78" t="s">
        <v>108</v>
      </c>
      <c r="E50" s="59" t="s">
        <v>109</v>
      </c>
      <c r="F50" s="60">
        <v>0.5</v>
      </c>
      <c r="G50" s="61"/>
      <c r="H50" s="62">
        <f t="shared" si="5"/>
        <v>0</v>
      </c>
      <c r="I50" s="61"/>
      <c r="J50" s="62">
        <f t="shared" si="1"/>
        <v>0</v>
      </c>
      <c r="K50" s="61"/>
      <c r="L50" s="62">
        <f t="shared" si="2"/>
        <v>0</v>
      </c>
      <c r="M50" s="61"/>
      <c r="N50" s="64">
        <f t="shared" si="3"/>
        <v>0</v>
      </c>
      <c r="O50" s="65">
        <f t="shared" si="4"/>
        <v>0</v>
      </c>
    </row>
    <row r="51" spans="3:15" ht="30" customHeight="1" x14ac:dyDescent="0.2">
      <c r="C51" s="108"/>
      <c r="D51" s="58" t="s">
        <v>110</v>
      </c>
      <c r="E51" s="59" t="s">
        <v>111</v>
      </c>
      <c r="F51" s="60">
        <v>1</v>
      </c>
      <c r="G51" s="61"/>
      <c r="H51" s="62">
        <f t="shared" si="5"/>
        <v>0</v>
      </c>
      <c r="I51" s="61"/>
      <c r="J51" s="62">
        <f t="shared" si="1"/>
        <v>0</v>
      </c>
      <c r="K51" s="61"/>
      <c r="L51" s="62">
        <f t="shared" si="2"/>
        <v>0</v>
      </c>
      <c r="M51" s="61"/>
      <c r="N51" s="64">
        <f t="shared" si="3"/>
        <v>0</v>
      </c>
      <c r="O51" s="65">
        <f t="shared" si="4"/>
        <v>0</v>
      </c>
    </row>
    <row r="52" spans="3:15" ht="30" customHeight="1" x14ac:dyDescent="0.2">
      <c r="C52" s="108"/>
      <c r="D52" s="78" t="s">
        <v>112</v>
      </c>
      <c r="E52" s="80" t="s">
        <v>113</v>
      </c>
      <c r="F52" s="81">
        <v>4</v>
      </c>
      <c r="G52" s="82"/>
      <c r="H52" s="83">
        <f t="shared" si="5"/>
        <v>0</v>
      </c>
      <c r="I52" s="82"/>
      <c r="J52" s="83">
        <f t="shared" si="1"/>
        <v>0</v>
      </c>
      <c r="K52" s="82"/>
      <c r="L52" s="83">
        <f t="shared" si="2"/>
        <v>0</v>
      </c>
      <c r="M52" s="82"/>
      <c r="N52" s="84">
        <f t="shared" si="3"/>
        <v>0</v>
      </c>
      <c r="O52" s="85">
        <f t="shared" si="4"/>
        <v>0</v>
      </c>
    </row>
    <row r="53" spans="3:15" ht="30" customHeight="1" x14ac:dyDescent="0.2">
      <c r="C53" s="108"/>
      <c r="D53" s="86" t="s">
        <v>114</v>
      </c>
      <c r="E53" s="80" t="s">
        <v>111</v>
      </c>
      <c r="F53" s="81">
        <v>0.1</v>
      </c>
      <c r="G53" s="82"/>
      <c r="H53" s="83">
        <f t="shared" si="5"/>
        <v>0</v>
      </c>
      <c r="I53" s="82"/>
      <c r="J53" s="83">
        <f t="shared" si="1"/>
        <v>0</v>
      </c>
      <c r="K53" s="82"/>
      <c r="L53" s="83">
        <f t="shared" si="2"/>
        <v>0</v>
      </c>
      <c r="M53" s="82"/>
      <c r="N53" s="84">
        <f t="shared" si="3"/>
        <v>0</v>
      </c>
      <c r="O53" s="85">
        <f t="shared" si="4"/>
        <v>0</v>
      </c>
    </row>
    <row r="54" spans="3:15" ht="30" customHeight="1" x14ac:dyDescent="0.2">
      <c r="C54" s="108"/>
      <c r="D54" s="86" t="s">
        <v>115</v>
      </c>
      <c r="E54" s="80" t="s">
        <v>111</v>
      </c>
      <c r="F54" s="81">
        <v>2</v>
      </c>
      <c r="G54" s="82"/>
      <c r="H54" s="83">
        <f t="shared" si="5"/>
        <v>0</v>
      </c>
      <c r="I54" s="82"/>
      <c r="J54" s="83">
        <f t="shared" si="1"/>
        <v>0</v>
      </c>
      <c r="K54" s="82"/>
      <c r="L54" s="83">
        <f t="shared" si="2"/>
        <v>0</v>
      </c>
      <c r="M54" s="82"/>
      <c r="N54" s="84">
        <f t="shared" si="3"/>
        <v>0</v>
      </c>
      <c r="O54" s="85">
        <f t="shared" si="4"/>
        <v>0</v>
      </c>
    </row>
    <row r="55" spans="3:15" ht="30" customHeight="1" x14ac:dyDescent="0.2">
      <c r="C55" s="108"/>
      <c r="D55" s="67" t="s">
        <v>116</v>
      </c>
      <c r="E55" s="87" t="s">
        <v>111</v>
      </c>
      <c r="F55" s="69">
        <v>3</v>
      </c>
      <c r="G55" s="70"/>
      <c r="H55" s="71">
        <f t="shared" si="5"/>
        <v>0</v>
      </c>
      <c r="I55" s="70"/>
      <c r="J55" s="71">
        <f t="shared" si="1"/>
        <v>0</v>
      </c>
      <c r="K55" s="70"/>
      <c r="L55" s="71">
        <f t="shared" si="2"/>
        <v>0</v>
      </c>
      <c r="M55" s="70"/>
      <c r="N55" s="72">
        <f t="shared" si="3"/>
        <v>0</v>
      </c>
      <c r="O55" s="73">
        <f t="shared" si="4"/>
        <v>0</v>
      </c>
    </row>
    <row r="56" spans="3:15" ht="30" customHeight="1" x14ac:dyDescent="0.2">
      <c r="C56" s="108" t="s">
        <v>117</v>
      </c>
      <c r="D56" s="58" t="s">
        <v>118</v>
      </c>
      <c r="E56" s="88" t="s">
        <v>119</v>
      </c>
      <c r="F56" s="60">
        <v>3</v>
      </c>
      <c r="G56" s="61"/>
      <c r="H56" s="62">
        <f t="shared" si="5"/>
        <v>0</v>
      </c>
      <c r="I56" s="61"/>
      <c r="J56" s="62">
        <f t="shared" si="1"/>
        <v>0</v>
      </c>
      <c r="K56" s="61"/>
      <c r="L56" s="62">
        <f t="shared" si="2"/>
        <v>0</v>
      </c>
      <c r="M56" s="61"/>
      <c r="N56" s="64">
        <f t="shared" si="3"/>
        <v>0</v>
      </c>
      <c r="O56" s="65">
        <f t="shared" si="4"/>
        <v>0</v>
      </c>
    </row>
    <row r="57" spans="3:15" ht="30" customHeight="1" x14ac:dyDescent="0.2">
      <c r="C57" s="108"/>
      <c r="D57" s="58" t="s">
        <v>120</v>
      </c>
      <c r="E57" s="88" t="s">
        <v>119</v>
      </c>
      <c r="F57" s="60">
        <v>2</v>
      </c>
      <c r="G57" s="61"/>
      <c r="H57" s="62">
        <f t="shared" si="5"/>
        <v>0</v>
      </c>
      <c r="I57" s="61"/>
      <c r="J57" s="62">
        <f t="shared" si="1"/>
        <v>0</v>
      </c>
      <c r="K57" s="61"/>
      <c r="L57" s="62">
        <f t="shared" si="2"/>
        <v>0</v>
      </c>
      <c r="M57" s="61"/>
      <c r="N57" s="64">
        <f t="shared" si="3"/>
        <v>0</v>
      </c>
      <c r="O57" s="65">
        <f t="shared" si="4"/>
        <v>0</v>
      </c>
    </row>
    <row r="58" spans="3:15" ht="30" customHeight="1" x14ac:dyDescent="0.2">
      <c r="C58" s="108"/>
      <c r="D58" s="67" t="s">
        <v>121</v>
      </c>
      <c r="E58" s="87" t="s">
        <v>119</v>
      </c>
      <c r="F58" s="69">
        <v>1</v>
      </c>
      <c r="G58" s="70"/>
      <c r="H58" s="71">
        <f t="shared" si="5"/>
        <v>0</v>
      </c>
      <c r="I58" s="70"/>
      <c r="J58" s="71">
        <f t="shared" si="1"/>
        <v>0</v>
      </c>
      <c r="K58" s="70"/>
      <c r="L58" s="71">
        <f t="shared" si="2"/>
        <v>0</v>
      </c>
      <c r="M58" s="70"/>
      <c r="N58" s="72">
        <f t="shared" si="3"/>
        <v>0</v>
      </c>
      <c r="O58" s="73">
        <f t="shared" si="4"/>
        <v>0</v>
      </c>
    </row>
    <row r="59" spans="3:15" ht="56.25" customHeight="1" x14ac:dyDescent="0.2">
      <c r="C59" s="108" t="s">
        <v>122</v>
      </c>
      <c r="D59" s="51" t="s">
        <v>123</v>
      </c>
      <c r="E59" s="52" t="s">
        <v>124</v>
      </c>
      <c r="F59" s="53">
        <v>4</v>
      </c>
      <c r="G59" s="54"/>
      <c r="H59" s="55">
        <f t="shared" si="5"/>
        <v>0</v>
      </c>
      <c r="I59" s="54"/>
      <c r="J59" s="55">
        <f t="shared" si="1"/>
        <v>0</v>
      </c>
      <c r="K59" s="54"/>
      <c r="L59" s="55">
        <f t="shared" si="2"/>
        <v>0</v>
      </c>
      <c r="M59" s="54"/>
      <c r="N59" s="56">
        <f t="shared" si="3"/>
        <v>0</v>
      </c>
      <c r="O59" s="57">
        <f t="shared" si="4"/>
        <v>0</v>
      </c>
    </row>
    <row r="60" spans="3:15" ht="62.25" customHeight="1" x14ac:dyDescent="0.2">
      <c r="C60" s="108"/>
      <c r="D60" s="58" t="s">
        <v>125</v>
      </c>
      <c r="E60" s="59" t="s">
        <v>126</v>
      </c>
      <c r="F60" s="60">
        <v>2</v>
      </c>
      <c r="G60" s="61"/>
      <c r="H60" s="62">
        <f t="shared" si="5"/>
        <v>0</v>
      </c>
      <c r="I60" s="61"/>
      <c r="J60" s="62">
        <f t="shared" si="1"/>
        <v>0</v>
      </c>
      <c r="K60" s="61"/>
      <c r="L60" s="62">
        <f t="shared" si="2"/>
        <v>0</v>
      </c>
      <c r="M60" s="61"/>
      <c r="N60" s="64">
        <f t="shared" si="3"/>
        <v>0</v>
      </c>
      <c r="O60" s="65">
        <f t="shared" si="4"/>
        <v>0</v>
      </c>
    </row>
    <row r="61" spans="3:15" ht="42.75" customHeight="1" x14ac:dyDescent="0.2">
      <c r="C61" s="108"/>
      <c r="D61" s="78" t="s">
        <v>127</v>
      </c>
      <c r="E61" s="59" t="s">
        <v>126</v>
      </c>
      <c r="F61" s="60">
        <v>2</v>
      </c>
      <c r="G61" s="61"/>
      <c r="H61" s="62">
        <f t="shared" si="5"/>
        <v>0</v>
      </c>
      <c r="I61" s="61"/>
      <c r="J61" s="62">
        <f t="shared" si="1"/>
        <v>0</v>
      </c>
      <c r="K61" s="61"/>
      <c r="L61" s="62">
        <f t="shared" si="2"/>
        <v>0</v>
      </c>
      <c r="M61" s="61"/>
      <c r="N61" s="64">
        <f t="shared" si="3"/>
        <v>0</v>
      </c>
      <c r="O61" s="65">
        <f t="shared" si="4"/>
        <v>0</v>
      </c>
    </row>
    <row r="62" spans="3:15" ht="42.75" customHeight="1" x14ac:dyDescent="0.2">
      <c r="C62" s="108"/>
      <c r="D62" s="58" t="s">
        <v>128</v>
      </c>
      <c r="E62" s="59" t="s">
        <v>68</v>
      </c>
      <c r="F62" s="60">
        <v>2</v>
      </c>
      <c r="G62" s="61"/>
      <c r="H62" s="62">
        <f t="shared" si="5"/>
        <v>0</v>
      </c>
      <c r="I62" s="61"/>
      <c r="J62" s="62">
        <f t="shared" si="1"/>
        <v>0</v>
      </c>
      <c r="K62" s="61"/>
      <c r="L62" s="62">
        <f t="shared" si="2"/>
        <v>0</v>
      </c>
      <c r="M62" s="61"/>
      <c r="N62" s="64">
        <f t="shared" si="3"/>
        <v>0</v>
      </c>
      <c r="O62" s="65">
        <f t="shared" si="4"/>
        <v>0</v>
      </c>
    </row>
    <row r="63" spans="3:15" ht="42.75" customHeight="1" x14ac:dyDescent="0.2">
      <c r="C63" s="108"/>
      <c r="D63" s="67" t="s">
        <v>129</v>
      </c>
      <c r="E63" s="68" t="s">
        <v>68</v>
      </c>
      <c r="F63" s="69">
        <v>2</v>
      </c>
      <c r="G63" s="70"/>
      <c r="H63" s="71">
        <f t="shared" si="5"/>
        <v>0</v>
      </c>
      <c r="I63" s="70"/>
      <c r="J63" s="71">
        <f t="shared" si="1"/>
        <v>0</v>
      </c>
      <c r="K63" s="70"/>
      <c r="L63" s="71">
        <f t="shared" si="2"/>
        <v>0</v>
      </c>
      <c r="M63" s="70"/>
      <c r="N63" s="72">
        <f t="shared" si="3"/>
        <v>0</v>
      </c>
      <c r="O63" s="73">
        <f t="shared" si="4"/>
        <v>0</v>
      </c>
    </row>
    <row r="64" spans="3:15" ht="30" customHeight="1" x14ac:dyDescent="0.2">
      <c r="C64" s="122" t="s">
        <v>130</v>
      </c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89">
        <f>SUM(O8:O63)</f>
        <v>0</v>
      </c>
    </row>
    <row r="65" spans="3:15" ht="14.1" customHeight="1" x14ac:dyDescent="0.2">
      <c r="C65"/>
      <c r="D65"/>
      <c r="E65"/>
      <c r="F65" s="90"/>
      <c r="G65" s="90"/>
      <c r="H65" s="90"/>
      <c r="I65" s="90"/>
      <c r="J65" s="90"/>
      <c r="K65" s="90"/>
      <c r="L65" s="90"/>
      <c r="M65" s="90"/>
      <c r="N65" s="90"/>
      <c r="O65"/>
    </row>
    <row r="66" spans="3:15" ht="25.5" customHeight="1" x14ac:dyDescent="0.2">
      <c r="C66" s="121" t="s">
        <v>131</v>
      </c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</row>
    <row r="67" spans="3:15" ht="25.5" customHeight="1" x14ac:dyDescent="0.2">
      <c r="C67" s="121" t="s">
        <v>132</v>
      </c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</row>
    <row r="68" spans="3:15" ht="25.5" customHeight="1" x14ac:dyDescent="0.2">
      <c r="C68" s="121" t="s">
        <v>133</v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</row>
  </sheetData>
  <sheetProtection password="CDAA" sheet="1" objects="1" scenarios="1" selectLockedCells="1"/>
  <mergeCells count="24">
    <mergeCell ref="C67:O67"/>
    <mergeCell ref="C68:O68"/>
    <mergeCell ref="C38:C43"/>
    <mergeCell ref="C44:C55"/>
    <mergeCell ref="C56:C58"/>
    <mergeCell ref="C59:C63"/>
    <mergeCell ref="C64:N64"/>
    <mergeCell ref="C66:O66"/>
    <mergeCell ref="C31:C37"/>
    <mergeCell ref="C2:O2"/>
    <mergeCell ref="C3:O3"/>
    <mergeCell ref="D4:L4"/>
    <mergeCell ref="N4:O4"/>
    <mergeCell ref="C6:C7"/>
    <mergeCell ref="D6:D7"/>
    <mergeCell ref="E6:E7"/>
    <mergeCell ref="F6:F7"/>
    <mergeCell ref="G6:H6"/>
    <mergeCell ref="I6:J6"/>
    <mergeCell ref="K6:L6"/>
    <mergeCell ref="M6:N6"/>
    <mergeCell ref="O6:O7"/>
    <mergeCell ref="C8:C25"/>
    <mergeCell ref="C26:C30"/>
  </mergeCells>
  <phoneticPr fontId="23" type="noConversion"/>
  <pageMargins left="0.39374999999999999" right="0.39374999999999999" top="0.78749999999999998" bottom="0.78749999999999998" header="0.78749999999999998" footer="0.78749999999999998"/>
  <pageSetup paperSize="9" scale="2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Afastamento</vt:lpstr>
      <vt:lpstr>Planilha Pontos Docentes</vt:lpstr>
      <vt:lpstr>'Planilha Afastamento'!Area_de_impressao</vt:lpstr>
      <vt:lpstr>'Planilha Pontos Docentes'!Area_de_impressao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Luiza Paladini Lessa</dc:creator>
  <cp:lastModifiedBy>Aurora Luiza Paladini Lessa</cp:lastModifiedBy>
  <cp:lastPrinted>2017-07-01T14:07:51Z</cp:lastPrinted>
  <dcterms:created xsi:type="dcterms:W3CDTF">2017-07-01T14:36:33Z</dcterms:created>
  <dcterms:modified xsi:type="dcterms:W3CDTF">2017-12-01T18:23:21Z</dcterms:modified>
</cp:coreProperties>
</file>